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91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E309" i="9" s="1"/>
  <c r="B309" i="9" s="1"/>
  <c r="F309" i="9"/>
  <c r="F308" i="9"/>
  <c r="H307" i="9"/>
  <c r="G307" i="9"/>
  <c r="F307" i="9"/>
  <c r="E307" i="9"/>
  <c r="B307" i="9" s="1"/>
  <c r="H306" i="9"/>
  <c r="G306" i="9"/>
  <c r="E306" i="9" s="1"/>
  <c r="B306" i="9" s="1"/>
  <c r="F306" i="9"/>
  <c r="H305" i="9"/>
  <c r="G305" i="9"/>
  <c r="E305" i="9" s="1"/>
  <c r="B305" i="9" s="1"/>
  <c r="F305" i="9"/>
  <c r="H304" i="9"/>
  <c r="G304" i="9"/>
  <c r="F304" i="9"/>
  <c r="E304" i="9"/>
  <c r="B304" i="9" s="1"/>
  <c r="H303" i="9"/>
  <c r="G303" i="9"/>
  <c r="E303" i="9" s="1"/>
  <c r="B303" i="9" s="1"/>
  <c r="F303" i="9"/>
  <c r="H302" i="9"/>
  <c r="G302" i="9"/>
  <c r="F302" i="9"/>
  <c r="E302" i="9"/>
  <c r="B302" i="9" s="1"/>
  <c r="H301" i="9"/>
  <c r="G301" i="9"/>
  <c r="F301" i="9"/>
  <c r="H300" i="9"/>
  <c r="G300" i="9"/>
  <c r="F300" i="9"/>
  <c r="H299" i="9"/>
  <c r="G299" i="9"/>
  <c r="F299" i="9"/>
  <c r="E299" i="9"/>
  <c r="B299" i="9" s="1"/>
  <c r="H298" i="9"/>
  <c r="G298" i="9"/>
  <c r="F298" i="9"/>
  <c r="H297" i="9"/>
  <c r="G297" i="9"/>
  <c r="E297" i="9" s="1"/>
  <c r="B297" i="9" s="1"/>
  <c r="F297" i="9"/>
  <c r="H296" i="9"/>
  <c r="G296" i="9"/>
  <c r="F296" i="9"/>
  <c r="H295" i="9"/>
  <c r="G295" i="9"/>
  <c r="F295" i="9"/>
  <c r="E295" i="9"/>
  <c r="B295" i="9" s="1"/>
  <c r="H294" i="9"/>
  <c r="G294" i="9"/>
  <c r="E294" i="9" s="1"/>
  <c r="B294" i="9" s="1"/>
  <c r="F294" i="9"/>
  <c r="H293" i="9"/>
  <c r="G293" i="9"/>
  <c r="F293" i="9"/>
  <c r="H292" i="9"/>
  <c r="G292" i="9"/>
  <c r="F292" i="9"/>
  <c r="F291" i="9"/>
  <c r="F290" i="9"/>
  <c r="H289" i="9"/>
  <c r="G289" i="9"/>
  <c r="E289" i="9" s="1"/>
  <c r="B289" i="9" s="1"/>
  <c r="F289" i="9"/>
  <c r="H288" i="9"/>
  <c r="G288" i="9"/>
  <c r="F288" i="9"/>
  <c r="H287" i="9"/>
  <c r="E287" i="9" s="1"/>
  <c r="B287" i="9" s="1"/>
  <c r="G287" i="9"/>
  <c r="F287" i="9"/>
  <c r="H286" i="9"/>
  <c r="G286" i="9"/>
  <c r="F286" i="9"/>
  <c r="F285" i="9"/>
  <c r="H284" i="9"/>
  <c r="G284" i="9"/>
  <c r="E284" i="9" s="1"/>
  <c r="B284" i="9" s="1"/>
  <c r="F284" i="9"/>
  <c r="H283" i="9"/>
  <c r="G283" i="9"/>
  <c r="F283" i="9"/>
  <c r="H282" i="9"/>
  <c r="G282" i="9"/>
  <c r="F282" i="9"/>
  <c r="E282" i="9"/>
  <c r="B282" i="9" s="1"/>
  <c r="F281" i="9"/>
  <c r="F280" i="9"/>
  <c r="F279" i="9"/>
  <c r="F278" i="9"/>
  <c r="F276" i="9"/>
  <c r="L275" i="9"/>
  <c r="F275" i="9" s="1"/>
  <c r="H275" i="9"/>
  <c r="F274" i="9"/>
  <c r="I273" i="9"/>
  <c r="H273" i="9"/>
  <c r="E273" i="9" s="1"/>
  <c r="B273" i="9" s="1"/>
  <c r="F273" i="9"/>
  <c r="E272" i="9"/>
  <c r="M271" i="9"/>
  <c r="L271" i="9"/>
  <c r="F271" i="9"/>
  <c r="E271" i="9"/>
  <c r="M270" i="9"/>
  <c r="L270" i="9"/>
  <c r="F270" i="9" s="1"/>
  <c r="B270" i="9" s="1"/>
  <c r="E270" i="9"/>
  <c r="M269" i="9"/>
  <c r="L269" i="9"/>
  <c r="F269" i="9" s="1"/>
  <c r="E269" i="9"/>
  <c r="B269" i="9"/>
  <c r="M268" i="9"/>
  <c r="F268" i="9" s="1"/>
  <c r="L268" i="9"/>
  <c r="E268" i="9"/>
  <c r="M267" i="9"/>
  <c r="L267" i="9"/>
  <c r="F267" i="9"/>
  <c r="E267" i="9"/>
  <c r="M266" i="9"/>
  <c r="L266" i="9"/>
  <c r="F266" i="9" s="1"/>
  <c r="B266" i="9" s="1"/>
  <c r="E266" i="9"/>
  <c r="M265" i="9"/>
  <c r="L265" i="9"/>
  <c r="F265" i="9" s="1"/>
  <c r="B265" i="9" s="1"/>
  <c r="E265" i="9"/>
  <c r="M264" i="9"/>
  <c r="F264" i="9" s="1"/>
  <c r="L264" i="9"/>
  <c r="E264" i="9"/>
  <c r="B264" i="9" s="1"/>
  <c r="M263" i="9"/>
  <c r="L263" i="9"/>
  <c r="F263" i="9"/>
  <c r="E263" i="9"/>
  <c r="M262" i="9"/>
  <c r="L262" i="9"/>
  <c r="F262" i="9" s="1"/>
  <c r="B262" i="9" s="1"/>
  <c r="E262" i="9"/>
  <c r="M261" i="9"/>
  <c r="L261" i="9"/>
  <c r="E261" i="9"/>
  <c r="M260" i="9"/>
  <c r="L260" i="9"/>
  <c r="F260" i="9"/>
  <c r="E260" i="9"/>
  <c r="B260" i="9" s="1"/>
  <c r="M259" i="9"/>
  <c r="L259" i="9"/>
  <c r="F259" i="9"/>
  <c r="E259" i="9"/>
  <c r="B259" i="9" s="1"/>
  <c r="M258" i="9"/>
  <c r="L258" i="9"/>
  <c r="F258" i="9" s="1"/>
  <c r="B258" i="9" s="1"/>
  <c r="E258" i="9"/>
  <c r="M257" i="9"/>
  <c r="L257" i="9"/>
  <c r="E257" i="9"/>
  <c r="M256" i="9"/>
  <c r="L256" i="9"/>
  <c r="F256" i="9"/>
  <c r="E256" i="9"/>
  <c r="B256" i="9" s="1"/>
  <c r="M255" i="9"/>
  <c r="L255" i="9"/>
  <c r="F255" i="9"/>
  <c r="B255" i="9" s="1"/>
  <c r="E255" i="9"/>
  <c r="M254" i="9"/>
  <c r="L254" i="9"/>
  <c r="F254" i="9" s="1"/>
  <c r="B254" i="9" s="1"/>
  <c r="E254" i="9"/>
  <c r="M253" i="9"/>
  <c r="F253" i="9" s="1"/>
  <c r="L253" i="9"/>
  <c r="E253" i="9"/>
  <c r="B253" i="9"/>
  <c r="M252" i="9"/>
  <c r="L252" i="9"/>
  <c r="F252" i="9"/>
  <c r="E252" i="9"/>
  <c r="B252" i="9" s="1"/>
  <c r="M251" i="9"/>
  <c r="L251" i="9"/>
  <c r="F251" i="9"/>
  <c r="B251" i="9" s="1"/>
  <c r="E251" i="9"/>
  <c r="M250" i="9"/>
  <c r="L250" i="9"/>
  <c r="F250" i="9" s="1"/>
  <c r="B250" i="9" s="1"/>
  <c r="E250" i="9"/>
  <c r="M249" i="9"/>
  <c r="F249" i="9" s="1"/>
  <c r="B249" i="9" s="1"/>
  <c r="L249" i="9"/>
  <c r="E249" i="9"/>
  <c r="M248" i="9"/>
  <c r="L248" i="9"/>
  <c r="F248" i="9"/>
  <c r="E248" i="9"/>
  <c r="B248" i="9" s="1"/>
  <c r="M247" i="9"/>
  <c r="L247" i="9"/>
  <c r="F247" i="9"/>
  <c r="B247" i="9" s="1"/>
  <c r="E247" i="9"/>
  <c r="M246" i="9"/>
  <c r="L246" i="9"/>
  <c r="F246" i="9" s="1"/>
  <c r="B246" i="9" s="1"/>
  <c r="E246" i="9"/>
  <c r="M245" i="9"/>
  <c r="F245" i="9" s="1"/>
  <c r="L245" i="9"/>
  <c r="E245" i="9"/>
  <c r="B245" i="9"/>
  <c r="M244" i="9"/>
  <c r="L244" i="9"/>
  <c r="F244" i="9"/>
  <c r="E244" i="9"/>
  <c r="B244" i="9" s="1"/>
  <c r="M243" i="9"/>
  <c r="L243" i="9"/>
  <c r="F243" i="9"/>
  <c r="B243" i="9" s="1"/>
  <c r="E243" i="9"/>
  <c r="M242" i="9"/>
  <c r="L242" i="9"/>
  <c r="F242" i="9" s="1"/>
  <c r="B242" i="9" s="1"/>
  <c r="E242" i="9"/>
  <c r="M241" i="9"/>
  <c r="F241" i="9" s="1"/>
  <c r="B241" i="9" s="1"/>
  <c r="L241" i="9"/>
  <c r="E241" i="9"/>
  <c r="M240" i="9"/>
  <c r="L240" i="9"/>
  <c r="F240" i="9"/>
  <c r="E240" i="9"/>
  <c r="B240" i="9" s="1"/>
  <c r="M239" i="9"/>
  <c r="L239" i="9"/>
  <c r="F239" i="9"/>
  <c r="B239" i="9" s="1"/>
  <c r="E239" i="9"/>
  <c r="M238" i="9"/>
  <c r="L238" i="9"/>
  <c r="F238" i="9" s="1"/>
  <c r="B238" i="9" s="1"/>
  <c r="E238" i="9"/>
  <c r="M237" i="9"/>
  <c r="F237" i="9" s="1"/>
  <c r="L237" i="9"/>
  <c r="E237" i="9"/>
  <c r="B237" i="9"/>
  <c r="M236" i="9"/>
  <c r="L236" i="9"/>
  <c r="F236" i="9"/>
  <c r="E236" i="9"/>
  <c r="B236" i="9" s="1"/>
  <c r="M235" i="9"/>
  <c r="L235" i="9"/>
  <c r="F235" i="9"/>
  <c r="B235" i="9" s="1"/>
  <c r="E235" i="9"/>
  <c r="M234" i="9"/>
  <c r="L234" i="9"/>
  <c r="F234" i="9" s="1"/>
  <c r="B234" i="9" s="1"/>
  <c r="E234" i="9"/>
  <c r="M233" i="9"/>
  <c r="F233" i="9" s="1"/>
  <c r="B233" i="9" s="1"/>
  <c r="L233" i="9"/>
  <c r="E233" i="9"/>
  <c r="M232" i="9"/>
  <c r="L232" i="9"/>
  <c r="F232" i="9"/>
  <c r="E232" i="9"/>
  <c r="B232" i="9" s="1"/>
  <c r="M231" i="9"/>
  <c r="L231" i="9"/>
  <c r="F231" i="9"/>
  <c r="B231" i="9" s="1"/>
  <c r="E231" i="9"/>
  <c r="M230" i="9"/>
  <c r="L230" i="9"/>
  <c r="F230" i="9" s="1"/>
  <c r="B230" i="9" s="1"/>
  <c r="E230" i="9"/>
  <c r="M229" i="9"/>
  <c r="F229" i="9" s="1"/>
  <c r="L229" i="9"/>
  <c r="E229" i="9"/>
  <c r="B229" i="9"/>
  <c r="M228" i="9"/>
  <c r="L228" i="9"/>
  <c r="F228" i="9"/>
  <c r="E228" i="9"/>
  <c r="B228" i="9" s="1"/>
  <c r="M227" i="9"/>
  <c r="L227" i="9"/>
  <c r="F227" i="9"/>
  <c r="B227" i="9" s="1"/>
  <c r="E227" i="9"/>
  <c r="M226" i="9"/>
  <c r="L226" i="9"/>
  <c r="F226" i="9" s="1"/>
  <c r="B226" i="9" s="1"/>
  <c r="E226" i="9"/>
  <c r="M225" i="9"/>
  <c r="F225" i="9" s="1"/>
  <c r="B225" i="9" s="1"/>
  <c r="L225" i="9"/>
  <c r="E225" i="9"/>
  <c r="M224" i="9"/>
  <c r="L224" i="9"/>
  <c r="F224" i="9"/>
  <c r="E224" i="9"/>
  <c r="B224" i="9" s="1"/>
  <c r="M223" i="9"/>
  <c r="L223" i="9"/>
  <c r="F223" i="9"/>
  <c r="B223" i="9" s="1"/>
  <c r="E223" i="9"/>
  <c r="M222" i="9"/>
  <c r="L222" i="9"/>
  <c r="E222" i="9"/>
  <c r="M221" i="9"/>
  <c r="F221" i="9" s="1"/>
  <c r="B221" i="9" s="1"/>
  <c r="L221" i="9"/>
  <c r="E221" i="9"/>
  <c r="M220" i="9"/>
  <c r="L220" i="9"/>
  <c r="F220" i="9"/>
  <c r="E220" i="9"/>
  <c r="M219" i="9"/>
  <c r="L219" i="9"/>
  <c r="F219" i="9"/>
  <c r="B219" i="9" s="1"/>
  <c r="E219" i="9"/>
  <c r="M218" i="9"/>
  <c r="L218" i="9"/>
  <c r="E218" i="9"/>
  <c r="M217" i="9"/>
  <c r="L217" i="9"/>
  <c r="E217" i="9"/>
  <c r="M216" i="9"/>
  <c r="L216" i="9"/>
  <c r="F216" i="9"/>
  <c r="E216" i="9"/>
  <c r="B216" i="9" s="1"/>
  <c r="M215" i="9"/>
  <c r="F215" i="9" s="1"/>
  <c r="B215" i="9" s="1"/>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G159" i="9"/>
  <c r="F159" i="9"/>
  <c r="B159" i="9"/>
  <c r="H158" i="9"/>
  <c r="G158" i="9"/>
  <c r="F158" i="9"/>
  <c r="E158" i="9"/>
  <c r="B158" i="9" s="1"/>
  <c r="H157" i="9"/>
  <c r="G157" i="9"/>
  <c r="E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G151" i="9"/>
  <c r="F151" i="9"/>
  <c r="B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F143" i="9"/>
  <c r="H142" i="9"/>
  <c r="G142" i="9"/>
  <c r="F142" i="9"/>
  <c r="E142" i="9"/>
  <c r="B142" i="9" s="1"/>
  <c r="H141" i="9"/>
  <c r="G141" i="9"/>
  <c r="E141" i="9" s="1"/>
  <c r="B141" i="9" s="1"/>
  <c r="F141" i="9"/>
  <c r="H140" i="9"/>
  <c r="G140" i="9"/>
  <c r="E140" i="9" s="1"/>
  <c r="B140" i="9" s="1"/>
  <c r="F140" i="9"/>
  <c r="H139" i="9"/>
  <c r="E139" i="9" s="1"/>
  <c r="G139" i="9"/>
  <c r="F139" i="9"/>
  <c r="B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G107" i="9"/>
  <c r="F107" i="9"/>
  <c r="B107" i="9"/>
  <c r="H106" i="9"/>
  <c r="G106" i="9"/>
  <c r="F106" i="9"/>
  <c r="E106" i="9"/>
  <c r="B106" i="9" s="1"/>
  <c r="H105" i="9"/>
  <c r="G105" i="9"/>
  <c r="E105" i="9" s="1"/>
  <c r="B105" i="9" s="1"/>
  <c r="F105" i="9"/>
  <c r="H104" i="9"/>
  <c r="G104" i="9"/>
  <c r="E104" i="9" s="1"/>
  <c r="B104" i="9" s="1"/>
  <c r="F104" i="9"/>
  <c r="H103" i="9"/>
  <c r="E103" i="9" s="1"/>
  <c r="G103" i="9"/>
  <c r="F103" i="9"/>
  <c r="B103" i="9" s="1"/>
  <c r="H102" i="9"/>
  <c r="G102" i="9"/>
  <c r="E102" i="9" s="1"/>
  <c r="B102" i="9" s="1"/>
  <c r="F102" i="9"/>
  <c r="H101" i="9"/>
  <c r="G101" i="9"/>
  <c r="E101" i="9" s="1"/>
  <c r="B101" i="9" s="1"/>
  <c r="F101" i="9"/>
  <c r="H100" i="9"/>
  <c r="G100" i="9"/>
  <c r="E100" i="9" s="1"/>
  <c r="B100" i="9" s="1"/>
  <c r="F100" i="9"/>
  <c r="H99" i="9"/>
  <c r="E99" i="9" s="1"/>
  <c r="G99" i="9"/>
  <c r="F99" i="9"/>
  <c r="B99" i="9" s="1"/>
  <c r="H98" i="9"/>
  <c r="G98" i="9"/>
  <c r="E98" i="9" s="1"/>
  <c r="B98" i="9" s="1"/>
  <c r="F98" i="9"/>
  <c r="H97" i="9"/>
  <c r="G97" i="9"/>
  <c r="E97" i="9" s="1"/>
  <c r="B97" i="9" s="1"/>
  <c r="F97" i="9"/>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F47" i="9"/>
  <c r="H46" i="9"/>
  <c r="E46" i="9" s="1"/>
  <c r="B46" i="9" s="1"/>
  <c r="G46" i="9"/>
  <c r="F46" i="9"/>
  <c r="H45" i="9"/>
  <c r="G45" i="9"/>
  <c r="F45" i="9"/>
  <c r="E45" i="9"/>
  <c r="B45" i="9" s="1"/>
  <c r="H44" i="9"/>
  <c r="G44" i="9"/>
  <c r="F44" i="9"/>
  <c r="H43" i="9"/>
  <c r="G43" i="9"/>
  <c r="E43" i="9" s="1"/>
  <c r="B43" i="9" s="1"/>
  <c r="F43" i="9"/>
  <c r="H42" i="9"/>
  <c r="E42" i="9" s="1"/>
  <c r="B42" i="9" s="1"/>
  <c r="G42" i="9"/>
  <c r="F42" i="9"/>
  <c r="H41" i="9"/>
  <c r="E41" i="9" s="1"/>
  <c r="B41" i="9" s="1"/>
  <c r="G41" i="9"/>
  <c r="F41" i="9"/>
  <c r="H40" i="9"/>
  <c r="G40" i="9"/>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E33" i="9" s="1"/>
  <c r="B33" i="9" s="1"/>
  <c r="F33" i="9"/>
  <c r="H32" i="9"/>
  <c r="G32" i="9"/>
  <c r="F32" i="9"/>
  <c r="H31" i="9"/>
  <c r="G31" i="9"/>
  <c r="E31" i="9" s="1"/>
  <c r="B31" i="9" s="1"/>
  <c r="F31" i="9"/>
  <c r="H30" i="9"/>
  <c r="E30" i="9" s="1"/>
  <c r="B30" i="9" s="1"/>
  <c r="G30" i="9"/>
  <c r="F30" i="9"/>
  <c r="H29" i="9"/>
  <c r="G29" i="9"/>
  <c r="F29" i="9"/>
  <c r="E29" i="9"/>
  <c r="B29" i="9" s="1"/>
  <c r="H28" i="9"/>
  <c r="G28" i="9"/>
  <c r="E28" i="9" s="1"/>
  <c r="B28" i="9" s="1"/>
  <c r="F28" i="9"/>
  <c r="H27" i="9"/>
  <c r="G27" i="9"/>
  <c r="F27" i="9"/>
  <c r="H26" i="9"/>
  <c r="E26" i="9" s="1"/>
  <c r="B26" i="9" s="1"/>
  <c r="G26" i="9"/>
  <c r="F26" i="9"/>
  <c r="H25" i="9"/>
  <c r="G25" i="9"/>
  <c r="F25" i="9"/>
  <c r="E25" i="9"/>
  <c r="B25" i="9" s="1"/>
  <c r="H24" i="9"/>
  <c r="G24" i="9"/>
  <c r="E24" i="9" s="1"/>
  <c r="B24" i="9" s="1"/>
  <c r="F24" i="9"/>
  <c r="H23" i="9"/>
  <c r="G23" i="9"/>
  <c r="F23" i="9"/>
  <c r="H22" i="9"/>
  <c r="E22" i="9" s="1"/>
  <c r="B22" i="9" s="1"/>
  <c r="G22" i="9"/>
  <c r="F22" i="9"/>
  <c r="F21" i="9"/>
  <c r="F4" i="9"/>
  <c r="O3" i="9"/>
  <c r="G275" i="9" s="1"/>
  <c r="I3" i="9"/>
  <c r="H3" i="9"/>
  <c r="G3" i="9"/>
  <c r="D101" i="8"/>
  <c r="D95" i="8"/>
  <c r="D90" i="8"/>
  <c r="D85" i="8"/>
  <c r="D80" i="8"/>
  <c r="D75" i="8"/>
  <c r="D70" i="8"/>
  <c r="D65" i="8"/>
  <c r="D60" i="8"/>
  <c r="D55" i="8"/>
  <c r="D50" i="8"/>
  <c r="D44" i="8"/>
  <c r="D36" i="8"/>
  <c r="D26" i="8"/>
  <c r="D24" i="8" s="1"/>
  <c r="C1499" i="1" s="1"/>
  <c r="D18" i="8"/>
  <c r="D8" i="8"/>
  <c r="D6" i="8" s="1"/>
  <c r="C1481" i="1" s="1"/>
  <c r="E44" i="7"/>
  <c r="D44" i="7"/>
  <c r="E39" i="7"/>
  <c r="D39" i="7"/>
  <c r="D38" i="7" s="1"/>
  <c r="E38" i="7"/>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F107" i="6"/>
  <c r="E107" i="6"/>
  <c r="D1401" i="1" s="1"/>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F36" i="6"/>
  <c r="E36" i="6"/>
  <c r="E35" i="6" s="1"/>
  <c r="D36"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D250" i="5"/>
  <c r="D245" i="5" s="1"/>
  <c r="F249" i="5"/>
  <c r="F248" i="5"/>
  <c r="F247" i="5"/>
  <c r="F246" i="5"/>
  <c r="E246" i="5"/>
  <c r="D246" i="5"/>
  <c r="E245" i="5"/>
  <c r="D1222" i="1" s="1"/>
  <c r="H1222" i="1" s="1"/>
  <c r="F244" i="5"/>
  <c r="F243" i="5"/>
  <c r="F242" i="5"/>
  <c r="E242" i="5"/>
  <c r="D242" i="5"/>
  <c r="F241" i="5"/>
  <c r="F240" i="5"/>
  <c r="F239" i="5"/>
  <c r="E239" i="5"/>
  <c r="E238" i="5"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7" i="5" s="1"/>
  <c r="D206" i="5"/>
  <c r="G311" i="9" s="1"/>
  <c r="F205" i="5"/>
  <c r="F204" i="5"/>
  <c r="F203" i="5"/>
  <c r="F202" i="5"/>
  <c r="F201" i="5"/>
  <c r="F200" i="5"/>
  <c r="F199" i="5"/>
  <c r="F198" i="5"/>
  <c r="E198" i="5"/>
  <c r="D198" i="5"/>
  <c r="F197" i="5"/>
  <c r="F196" i="5"/>
  <c r="F195" i="5"/>
  <c r="F194" i="5"/>
  <c r="F193" i="5"/>
  <c r="F192" i="5"/>
  <c r="F191" i="5"/>
  <c r="E191" i="5"/>
  <c r="D191" i="5"/>
  <c r="D190" i="5" s="1"/>
  <c r="E190" i="5"/>
  <c r="H310" i="9" s="1"/>
  <c r="F189" i="5"/>
  <c r="F188" i="5"/>
  <c r="F187" i="5"/>
  <c r="F186" i="5"/>
  <c r="F185" i="5"/>
  <c r="F184" i="5"/>
  <c r="F183" i="5"/>
  <c r="F182" i="5"/>
  <c r="F181" i="5"/>
  <c r="F180" i="5"/>
  <c r="E180" i="5"/>
  <c r="E177" i="5" s="1"/>
  <c r="D180" i="5"/>
  <c r="F179" i="5"/>
  <c r="F178" i="5"/>
  <c r="D177" i="5"/>
  <c r="G308"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F148" i="5"/>
  <c r="F147" i="5"/>
  <c r="E146" i="5"/>
  <c r="D1124" i="1"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E290" i="9" s="1"/>
  <c r="B290" i="9" s="1"/>
  <c r="E87" i="5"/>
  <c r="F86" i="5"/>
  <c r="F85" i="5"/>
  <c r="F84" i="5"/>
  <c r="F83" i="5"/>
  <c r="F82" i="5"/>
  <c r="F81" i="5"/>
  <c r="F80" i="5"/>
  <c r="E79" i="5"/>
  <c r="E78" i="5" s="1"/>
  <c r="D79" i="5"/>
  <c r="F79" i="5" s="1"/>
  <c r="F77" i="5"/>
  <c r="F76" i="5"/>
  <c r="F75" i="5"/>
  <c r="F74" i="5"/>
  <c r="F73" i="5"/>
  <c r="F72" i="5"/>
  <c r="F71" i="5"/>
  <c r="E70" i="5"/>
  <c r="E69" i="5" s="1"/>
  <c r="D70" i="5"/>
  <c r="D69" i="5"/>
  <c r="F67" i="5"/>
  <c r="F66" i="5"/>
  <c r="F65" i="5"/>
  <c r="F64" i="5"/>
  <c r="F63" i="5"/>
  <c r="E63" i="5"/>
  <c r="D63" i="5"/>
  <c r="F62" i="5"/>
  <c r="F61" i="5"/>
  <c r="F60" i="5"/>
  <c r="F59" i="5"/>
  <c r="F58" i="5"/>
  <c r="F57" i="5"/>
  <c r="F56" i="5"/>
  <c r="E56" i="5"/>
  <c r="D56" i="5"/>
  <c r="F55" i="5"/>
  <c r="F54" i="5"/>
  <c r="F53" i="5"/>
  <c r="E52" i="5"/>
  <c r="D1030" i="1" s="1"/>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997" i="1" s="1"/>
  <c r="H997" i="1" s="1"/>
  <c r="D19" i="5"/>
  <c r="F19" i="5"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E632" i="4"/>
  <c r="E625" i="4" s="1"/>
  <c r="D632" i="4"/>
  <c r="F632" i="4" s="1"/>
  <c r="F631" i="4"/>
  <c r="F630" i="4"/>
  <c r="F629" i="4"/>
  <c r="E629" i="4"/>
  <c r="D629" i="4"/>
  <c r="F628" i="4"/>
  <c r="F627" i="4"/>
  <c r="F626" i="4"/>
  <c r="E626" i="4"/>
  <c r="D626" i="4"/>
  <c r="D625" i="4" s="1"/>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E594" i="4"/>
  <c r="E593" i="4" s="1"/>
  <c r="D594" i="4"/>
  <c r="F594" i="4" s="1"/>
  <c r="D593" i="4"/>
  <c r="F593" i="4" s="1"/>
  <c r="F592" i="4"/>
  <c r="F591" i="4"/>
  <c r="E590" i="4"/>
  <c r="D590" i="4"/>
  <c r="F590" i="4" s="1"/>
  <c r="F589" i="4"/>
  <c r="F588" i="4"/>
  <c r="F587" i="4"/>
  <c r="E587" i="4"/>
  <c r="D587" i="4"/>
  <c r="F586" i="4"/>
  <c r="F585" i="4"/>
  <c r="E585" i="4"/>
  <c r="D585" i="4"/>
  <c r="F584" i="4"/>
  <c r="F583" i="4"/>
  <c r="F582" i="4"/>
  <c r="E581" i="4"/>
  <c r="E580" i="4" s="1"/>
  <c r="D581" i="4"/>
  <c r="F581" i="4" s="1"/>
  <c r="F579" i="4"/>
  <c r="F578" i="4"/>
  <c r="E577" i="4"/>
  <c r="D577" i="4"/>
  <c r="F577" i="4" s="1"/>
  <c r="F576" i="4"/>
  <c r="F575" i="4"/>
  <c r="E574" i="4"/>
  <c r="E567" i="4" s="1"/>
  <c r="D574" i="4"/>
  <c r="F574" i="4" s="1"/>
  <c r="F573" i="4"/>
  <c r="F572" i="4"/>
  <c r="F571" i="4"/>
  <c r="E571" i="4"/>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D530" i="4"/>
  <c r="F530" i="4" s="1"/>
  <c r="D529" i="4"/>
  <c r="F529" i="4" s="1"/>
  <c r="F527" i="4"/>
  <c r="F526" i="4"/>
  <c r="E525" i="4"/>
  <c r="D525" i="4"/>
  <c r="F525" i="4" s="1"/>
  <c r="F524" i="4"/>
  <c r="F523" i="4"/>
  <c r="E522" i="4"/>
  <c r="E515" i="4" s="1"/>
  <c r="D522" i="4"/>
  <c r="F522" i="4" s="1"/>
  <c r="F521" i="4"/>
  <c r="F520" i="4"/>
  <c r="F519" i="4"/>
  <c r="E519" i="4"/>
  <c r="D519" i="4"/>
  <c r="F518" i="4"/>
  <c r="F517" i="4"/>
  <c r="F516" i="4"/>
  <c r="E516" i="4"/>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D484" i="4" s="1"/>
  <c r="F484" i="4" s="1"/>
  <c r="F494" i="4"/>
  <c r="F493" i="4"/>
  <c r="F492" i="4"/>
  <c r="F491" i="4"/>
  <c r="F490"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E420" i="4" s="1"/>
  <c r="E635"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E421" i="4"/>
  <c r="E418" i="4"/>
  <c r="D418" i="4"/>
  <c r="F417" i="4"/>
  <c r="E417" i="4"/>
  <c r="D417" i="4"/>
  <c r="D644" i="4" s="1"/>
  <c r="F644" i="4" s="1"/>
  <c r="E416" i="4"/>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D363" i="4" s="1"/>
  <c r="F377" i="4"/>
  <c r="F376" i="4"/>
  <c r="F375" i="4"/>
  <c r="F374" i="4"/>
  <c r="F373" i="4"/>
  <c r="F372" i="4"/>
  <c r="F371" i="4"/>
  <c r="F370" i="4"/>
  <c r="F369" i="4"/>
  <c r="E369" i="4"/>
  <c r="D369" i="4"/>
  <c r="F368" i="4"/>
  <c r="F367" i="4"/>
  <c r="F366" i="4"/>
  <c r="F365" i="4"/>
  <c r="F364" i="4"/>
  <c r="E364" i="4"/>
  <c r="E363" i="4" s="1"/>
  <c r="D358" i="1" s="1"/>
  <c r="D364" i="4"/>
  <c r="F362" i="4"/>
  <c r="F361" i="4"/>
  <c r="F360" i="4"/>
  <c r="F359" i="4"/>
  <c r="F358" i="4"/>
  <c r="F357" i="4"/>
  <c r="F356" i="4"/>
  <c r="E356" i="4"/>
  <c r="D356" i="4"/>
  <c r="F355" i="4"/>
  <c r="F354" i="4"/>
  <c r="F353" i="4"/>
  <c r="E352" i="4"/>
  <c r="E351" i="4" s="1"/>
  <c r="D352" i="4"/>
  <c r="F352" i="4" s="1"/>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D311" i="4" s="1"/>
  <c r="F311" i="4" s="1"/>
  <c r="F325" i="4"/>
  <c r="F324" i="4"/>
  <c r="F323" i="4"/>
  <c r="F322" i="4"/>
  <c r="F321" i="4"/>
  <c r="F320" i="4"/>
  <c r="F319" i="4"/>
  <c r="F318" i="4"/>
  <c r="F317" i="4"/>
  <c r="E317" i="4"/>
  <c r="D317" i="4"/>
  <c r="F316" i="4"/>
  <c r="F315" i="4"/>
  <c r="F314" i="4"/>
  <c r="F313" i="4"/>
  <c r="F312" i="4"/>
  <c r="E312" i="4"/>
  <c r="D312" i="4"/>
  <c r="E311" i="4"/>
  <c r="F310" i="4"/>
  <c r="F309" i="4"/>
  <c r="F308" i="4"/>
  <c r="F307" i="4"/>
  <c r="F306" i="4"/>
  <c r="F305" i="4"/>
  <c r="F304" i="4"/>
  <c r="E304" i="4"/>
  <c r="D304" i="4"/>
  <c r="F303" i="4"/>
  <c r="F302" i="4"/>
  <c r="F301" i="4"/>
  <c r="E300" i="4"/>
  <c r="E299" i="4" s="1"/>
  <c r="E298"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E224" i="4" s="1"/>
  <c r="D220" i="1" s="1"/>
  <c r="D236" i="4"/>
  <c r="F236" i="4" s="1"/>
  <c r="F235" i="4"/>
  <c r="F234" i="4"/>
  <c r="F233" i="4"/>
  <c r="F232" i="4"/>
  <c r="E231" i="4"/>
  <c r="D231" i="4"/>
  <c r="F230" i="4"/>
  <c r="F229" i="4"/>
  <c r="E228" i="4"/>
  <c r="D228" i="4"/>
  <c r="F228" i="4" s="1"/>
  <c r="F227" i="4"/>
  <c r="F226" i="4"/>
  <c r="F225" i="4"/>
  <c r="E225" i="4"/>
  <c r="D225" i="4"/>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5" i="1" s="1"/>
  <c r="G165" i="1" s="1"/>
  <c r="D169" i="4"/>
  <c r="F169" i="4" s="1"/>
  <c r="F168" i="4"/>
  <c r="F167" i="4"/>
  <c r="F166" i="4"/>
  <c r="F165" i="4"/>
  <c r="F164" i="4"/>
  <c r="E164" i="4"/>
  <c r="D164" i="4"/>
  <c r="D163" i="4" s="1"/>
  <c r="F162" i="4"/>
  <c r="F161" i="4"/>
  <c r="F160" i="4"/>
  <c r="E159" i="4"/>
  <c r="D159" i="4"/>
  <c r="F158" i="4"/>
  <c r="F157" i="4"/>
  <c r="F156" i="4"/>
  <c r="F155" i="4"/>
  <c r="F154" i="4"/>
  <c r="E153" i="4"/>
  <c r="D153" i="4"/>
  <c r="F150" i="4"/>
  <c r="F149" i="4"/>
  <c r="F148" i="4"/>
  <c r="F147" i="4"/>
  <c r="F146" i="4"/>
  <c r="F145" i="4"/>
  <c r="F144" i="4"/>
  <c r="F143" i="4"/>
  <c r="F142" i="4"/>
  <c r="F141" i="4"/>
  <c r="F140" i="4"/>
  <c r="E140" i="4"/>
  <c r="D140" i="4"/>
  <c r="D139" i="4" s="1"/>
  <c r="F139" i="4"/>
  <c r="E139" i="4"/>
  <c r="F138" i="4"/>
  <c r="F137" i="4"/>
  <c r="F136" i="4"/>
  <c r="F135" i="4"/>
  <c r="E134" i="4"/>
  <c r="E133" i="4" s="1"/>
  <c r="D129" i="1" s="1"/>
  <c r="D134" i="4"/>
  <c r="D133" i="4"/>
  <c r="F132" i="4"/>
  <c r="F131" i="4"/>
  <c r="F130" i="4"/>
  <c r="F129" i="4"/>
  <c r="F128" i="4"/>
  <c r="E128" i="4"/>
  <c r="D128" i="4"/>
  <c r="F127" i="4"/>
  <c r="F126" i="4"/>
  <c r="E125" i="4"/>
  <c r="E124" i="4" s="1"/>
  <c r="D120" i="1" s="1"/>
  <c r="D125" i="4"/>
  <c r="F123" i="4"/>
  <c r="F122" i="4"/>
  <c r="F121" i="4"/>
  <c r="E120" i="4"/>
  <c r="D120" i="4"/>
  <c r="F120" i="4" s="1"/>
  <c r="F119" i="4"/>
  <c r="F118" i="4"/>
  <c r="F117" i="4"/>
  <c r="F116" i="4"/>
  <c r="F115" i="4"/>
  <c r="F114" i="4"/>
  <c r="F113" i="4"/>
  <c r="F112" i="4"/>
  <c r="E112" i="4"/>
  <c r="D112" i="4"/>
  <c r="F111" i="4"/>
  <c r="F110" i="4"/>
  <c r="F109" i="4"/>
  <c r="F108" i="4"/>
  <c r="F107" i="4"/>
  <c r="E107" i="4"/>
  <c r="E106" i="4" s="1"/>
  <c r="D102" i="1" s="1"/>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E50" i="4" s="1"/>
  <c r="D46" i="1" s="1"/>
  <c r="D51" i="4"/>
  <c r="F51" i="4"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F7" i="4" s="1"/>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I25" i="3"/>
  <c r="H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H1577" i="1"/>
  <c r="G1577" i="1"/>
  <c r="C1577" i="1"/>
  <c r="G1576" i="1"/>
  <c r="C1576" i="1"/>
  <c r="H1576" i="1" s="1"/>
  <c r="G1575" i="1"/>
  <c r="C1575" i="1"/>
  <c r="H1575" i="1" s="1"/>
  <c r="C1574" i="1"/>
  <c r="H1574" i="1" s="1"/>
  <c r="H1573" i="1"/>
  <c r="G1573" i="1"/>
  <c r="C1573" i="1"/>
  <c r="H1572" i="1"/>
  <c r="G1572" i="1"/>
  <c r="C1572" i="1"/>
  <c r="G1571" i="1"/>
  <c r="C1571" i="1"/>
  <c r="H1571" i="1" s="1"/>
  <c r="C1570" i="1"/>
  <c r="H1570" i="1" s="1"/>
  <c r="H1569" i="1"/>
  <c r="G1569" i="1"/>
  <c r="C1569" i="1"/>
  <c r="H1568" i="1"/>
  <c r="G1568" i="1"/>
  <c r="C1568" i="1"/>
  <c r="G1567" i="1"/>
  <c r="C1567" i="1"/>
  <c r="H1567" i="1" s="1"/>
  <c r="C1566" i="1"/>
  <c r="H1566" i="1" s="1"/>
  <c r="H1565" i="1"/>
  <c r="G1565" i="1"/>
  <c r="C1565" i="1"/>
  <c r="H1564" i="1"/>
  <c r="G1564" i="1"/>
  <c r="C1564" i="1"/>
  <c r="G1563" i="1"/>
  <c r="C1563" i="1"/>
  <c r="H1563" i="1" s="1"/>
  <c r="C1562" i="1"/>
  <c r="H1562" i="1" s="1"/>
  <c r="H1561" i="1"/>
  <c r="G1561" i="1"/>
  <c r="C1561" i="1"/>
  <c r="H1560" i="1"/>
  <c r="G1560" i="1"/>
  <c r="C1560" i="1"/>
  <c r="G1559" i="1"/>
  <c r="C1559" i="1"/>
  <c r="H1559" i="1" s="1"/>
  <c r="C1558" i="1"/>
  <c r="H1558" i="1" s="1"/>
  <c r="H1557" i="1"/>
  <c r="G1557" i="1"/>
  <c r="C1557" i="1"/>
  <c r="H1556" i="1"/>
  <c r="G1556" i="1"/>
  <c r="C1556" i="1"/>
  <c r="G1555" i="1"/>
  <c r="C1555" i="1"/>
  <c r="H1555" i="1" s="1"/>
  <c r="C1554" i="1"/>
  <c r="H1554" i="1" s="1"/>
  <c r="H1553" i="1"/>
  <c r="G1553" i="1"/>
  <c r="C1553" i="1"/>
  <c r="H1552" i="1"/>
  <c r="G1552" i="1"/>
  <c r="C1552" i="1"/>
  <c r="G1551" i="1"/>
  <c r="C1551" i="1"/>
  <c r="H1551" i="1" s="1"/>
  <c r="C1550" i="1"/>
  <c r="H1550" i="1" s="1"/>
  <c r="H1549" i="1"/>
  <c r="G1549" i="1"/>
  <c r="C1549" i="1"/>
  <c r="H1548" i="1"/>
  <c r="G1548" i="1"/>
  <c r="C1548" i="1"/>
  <c r="G1547" i="1"/>
  <c r="C1547" i="1"/>
  <c r="H1547" i="1" s="1"/>
  <c r="C1546" i="1"/>
  <c r="H1546" i="1" s="1"/>
  <c r="H1545" i="1"/>
  <c r="G1545" i="1"/>
  <c r="C1545" i="1"/>
  <c r="H1544" i="1"/>
  <c r="G1544" i="1"/>
  <c r="C1544" i="1"/>
  <c r="G1543" i="1"/>
  <c r="C1543" i="1"/>
  <c r="H1543" i="1" s="1"/>
  <c r="C1542" i="1"/>
  <c r="H1542" i="1" s="1"/>
  <c r="H1541" i="1"/>
  <c r="G1541" i="1"/>
  <c r="C1541" i="1"/>
  <c r="H1540" i="1"/>
  <c r="G1540" i="1"/>
  <c r="C1540" i="1"/>
  <c r="G1539" i="1"/>
  <c r="C1539" i="1"/>
  <c r="H1539" i="1" s="1"/>
  <c r="C1538" i="1"/>
  <c r="H1538" i="1" s="1"/>
  <c r="H1537" i="1"/>
  <c r="G1537" i="1"/>
  <c r="C1537" i="1"/>
  <c r="H1536" i="1"/>
  <c r="G1536" i="1"/>
  <c r="C1536" i="1"/>
  <c r="G1535" i="1"/>
  <c r="C1535" i="1"/>
  <c r="H1535" i="1" s="1"/>
  <c r="C1534" i="1"/>
  <c r="H1534" i="1" s="1"/>
  <c r="H1533" i="1"/>
  <c r="G1533" i="1"/>
  <c r="C1533" i="1"/>
  <c r="H1532" i="1"/>
  <c r="G1532" i="1"/>
  <c r="C1532" i="1"/>
  <c r="G1531" i="1"/>
  <c r="C1531" i="1"/>
  <c r="H1531" i="1" s="1"/>
  <c r="C1530" i="1"/>
  <c r="H1530" i="1" s="1"/>
  <c r="H1529" i="1"/>
  <c r="G1529" i="1"/>
  <c r="C1529" i="1"/>
  <c r="H1528" i="1"/>
  <c r="G1528" i="1"/>
  <c r="C1528" i="1"/>
  <c r="G1527" i="1"/>
  <c r="C1527" i="1"/>
  <c r="H1527" i="1" s="1"/>
  <c r="C1526" i="1"/>
  <c r="H1526" i="1" s="1"/>
  <c r="H1525" i="1"/>
  <c r="G1525" i="1"/>
  <c r="C1525" i="1"/>
  <c r="G1523" i="1"/>
  <c r="C1523" i="1"/>
  <c r="H1523" i="1" s="1"/>
  <c r="C1522" i="1"/>
  <c r="H1522" i="1" s="1"/>
  <c r="H1521" i="1"/>
  <c r="G1521" i="1"/>
  <c r="C1521" i="1"/>
  <c r="H1520" i="1"/>
  <c r="G1520" i="1"/>
  <c r="C1520" i="1"/>
  <c r="G1519" i="1"/>
  <c r="C1519" i="1"/>
  <c r="H1519" i="1" s="1"/>
  <c r="H1516" i="1"/>
  <c r="G1516" i="1"/>
  <c r="C1516" i="1"/>
  <c r="G1515" i="1"/>
  <c r="C1515" i="1"/>
  <c r="H1515" i="1" s="1"/>
  <c r="C1514" i="1"/>
  <c r="H1514" i="1" s="1"/>
  <c r="H1513" i="1"/>
  <c r="G1513" i="1"/>
  <c r="C1513" i="1"/>
  <c r="H1512" i="1"/>
  <c r="G1512" i="1"/>
  <c r="C1512" i="1"/>
  <c r="G1511" i="1"/>
  <c r="C1511" i="1"/>
  <c r="H1511" i="1" s="1"/>
  <c r="C1510" i="1"/>
  <c r="H1510" i="1" s="1"/>
  <c r="H1509" i="1"/>
  <c r="G1509" i="1"/>
  <c r="C1509" i="1"/>
  <c r="H1508" i="1"/>
  <c r="G1508" i="1"/>
  <c r="C1508" i="1"/>
  <c r="G1507" i="1"/>
  <c r="C1507" i="1"/>
  <c r="H1507" i="1" s="1"/>
  <c r="C1506" i="1"/>
  <c r="H1506" i="1" s="1"/>
  <c r="H1505" i="1"/>
  <c r="G1505" i="1"/>
  <c r="C1505" i="1"/>
  <c r="H1504" i="1"/>
  <c r="G1504" i="1"/>
  <c r="C1504" i="1"/>
  <c r="C1503" i="1"/>
  <c r="H1503" i="1" s="1"/>
  <c r="C1502" i="1"/>
  <c r="H1502" i="1" s="1"/>
  <c r="H1500" i="1"/>
  <c r="G1500" i="1"/>
  <c r="C1500" i="1"/>
  <c r="C1498" i="1"/>
  <c r="H1498" i="1" s="1"/>
  <c r="H1497" i="1"/>
  <c r="G1497" i="1"/>
  <c r="C1497" i="1"/>
  <c r="H1496" i="1"/>
  <c r="G1496" i="1"/>
  <c r="C1496" i="1"/>
  <c r="G1495" i="1"/>
  <c r="C1495" i="1"/>
  <c r="H1495" i="1" s="1"/>
  <c r="C1494" i="1"/>
  <c r="H1494" i="1" s="1"/>
  <c r="H1493" i="1"/>
  <c r="G1493" i="1"/>
  <c r="C1493" i="1"/>
  <c r="H1492" i="1"/>
  <c r="C1492" i="1"/>
  <c r="G1492" i="1" s="1"/>
  <c r="C1491" i="1"/>
  <c r="H1491" i="1" s="1"/>
  <c r="C1490" i="1"/>
  <c r="H1490" i="1" s="1"/>
  <c r="H1489" i="1"/>
  <c r="G1489" i="1"/>
  <c r="C1489" i="1"/>
  <c r="H1488" i="1"/>
  <c r="G1488" i="1"/>
  <c r="C1488" i="1"/>
  <c r="G1487" i="1"/>
  <c r="C1487" i="1"/>
  <c r="H1487" i="1" s="1"/>
  <c r="C1486" i="1"/>
  <c r="H1486" i="1" s="1"/>
  <c r="G1485" i="1"/>
  <c r="C1485" i="1"/>
  <c r="H1485" i="1" s="1"/>
  <c r="C1484" i="1"/>
  <c r="H1484" i="1" s="1"/>
  <c r="C1483" i="1"/>
  <c r="H1483" i="1" s="1"/>
  <c r="C1482" i="1"/>
  <c r="H1482" i="1" s="1"/>
  <c r="H1480" i="1"/>
  <c r="G1480" i="1"/>
  <c r="C1480" i="1"/>
  <c r="D1479" i="1"/>
  <c r="C1479" i="1"/>
  <c r="H1479" i="1" s="1"/>
  <c r="G1478" i="1"/>
  <c r="D1478" i="1"/>
  <c r="J1478" i="1" s="1"/>
  <c r="C1478" i="1"/>
  <c r="H1478" i="1" s="1"/>
  <c r="D1477" i="1"/>
  <c r="C1477" i="1"/>
  <c r="H1477" i="1" s="1"/>
  <c r="G1476" i="1"/>
  <c r="I1476" i="1" s="1"/>
  <c r="D1476" i="1"/>
  <c r="J1476" i="1" s="1"/>
  <c r="C1476" i="1"/>
  <c r="H1476" i="1" s="1"/>
  <c r="G1475" i="1"/>
  <c r="D1475" i="1"/>
  <c r="C1475" i="1"/>
  <c r="H1475" i="1" s="1"/>
  <c r="D1474" i="1"/>
  <c r="C1474" i="1"/>
  <c r="H1474" i="1" s="1"/>
  <c r="G1473" i="1"/>
  <c r="I1473" i="1" s="1"/>
  <c r="D1473" i="1"/>
  <c r="J1473" i="1" s="1"/>
  <c r="C1473" i="1"/>
  <c r="H1473" i="1" s="1"/>
  <c r="D1472" i="1"/>
  <c r="C1472" i="1"/>
  <c r="H1472" i="1" s="1"/>
  <c r="G1471" i="1"/>
  <c r="I1471" i="1" s="1"/>
  <c r="D1471" i="1"/>
  <c r="J1471" i="1" s="1"/>
  <c r="C1471" i="1"/>
  <c r="H1471" i="1" s="1"/>
  <c r="G1470" i="1"/>
  <c r="D1470" i="1"/>
  <c r="C1470" i="1"/>
  <c r="H1470" i="1" s="1"/>
  <c r="G1469" i="1"/>
  <c r="D1469" i="1"/>
  <c r="C1469" i="1"/>
  <c r="H1469" i="1" s="1"/>
  <c r="D1468" i="1"/>
  <c r="C1468" i="1"/>
  <c r="H1468" i="1" s="1"/>
  <c r="G1467" i="1"/>
  <c r="I1467" i="1" s="1"/>
  <c r="D1467" i="1"/>
  <c r="J1467" i="1" s="1"/>
  <c r="C1467" i="1"/>
  <c r="H1467" i="1" s="1"/>
  <c r="D1466" i="1"/>
  <c r="C1466" i="1"/>
  <c r="H1466" i="1" s="1"/>
  <c r="G1465" i="1"/>
  <c r="I1465" i="1" s="1"/>
  <c r="D1465" i="1"/>
  <c r="J1465" i="1" s="1"/>
  <c r="C1465" i="1"/>
  <c r="H1465" i="1" s="1"/>
  <c r="D1464" i="1"/>
  <c r="C1464" i="1"/>
  <c r="H1464" i="1" s="1"/>
  <c r="G1463" i="1"/>
  <c r="D1463" i="1"/>
  <c r="J1463" i="1" s="1"/>
  <c r="C1463" i="1"/>
  <c r="H1463" i="1" s="1"/>
  <c r="D1462" i="1"/>
  <c r="C1462" i="1"/>
  <c r="H1462" i="1" s="1"/>
  <c r="D1461" i="1"/>
  <c r="C1461" i="1"/>
  <c r="H1461" i="1" s="1"/>
  <c r="G1460" i="1"/>
  <c r="I1460" i="1" s="1"/>
  <c r="D1460" i="1"/>
  <c r="J1460" i="1" s="1"/>
  <c r="C1460" i="1"/>
  <c r="H1460" i="1" s="1"/>
  <c r="D1459" i="1"/>
  <c r="C1459" i="1"/>
  <c r="H1459" i="1" s="1"/>
  <c r="G1458" i="1"/>
  <c r="D1458" i="1"/>
  <c r="J1458" i="1" s="1"/>
  <c r="C1458" i="1"/>
  <c r="H1458" i="1" s="1"/>
  <c r="D1457" i="1"/>
  <c r="C1457" i="1"/>
  <c r="H1457" i="1" s="1"/>
  <c r="G1456" i="1"/>
  <c r="D1456" i="1"/>
  <c r="J1456" i="1" s="1"/>
  <c r="C1456" i="1"/>
  <c r="H1456" i="1" s="1"/>
  <c r="D1455" i="1"/>
  <c r="C1455" i="1"/>
  <c r="H1455" i="1" s="1"/>
  <c r="D1454" i="1"/>
  <c r="C1454" i="1"/>
  <c r="H1454" i="1" s="1"/>
  <c r="D1453" i="1"/>
  <c r="C1453" i="1"/>
  <c r="G1452" i="1"/>
  <c r="I1452" i="1" s="1"/>
  <c r="D1452" i="1"/>
  <c r="J1452" i="1" s="1"/>
  <c r="C1452" i="1"/>
  <c r="H1452" i="1" s="1"/>
  <c r="D1451" i="1"/>
  <c r="C1451" i="1"/>
  <c r="H1451" i="1" s="1"/>
  <c r="G1450" i="1"/>
  <c r="I1450" i="1" s="1"/>
  <c r="D1450" i="1"/>
  <c r="J1450" i="1" s="1"/>
  <c r="C1450" i="1"/>
  <c r="H1450" i="1" s="1"/>
  <c r="D1449" i="1"/>
  <c r="C1449" i="1"/>
  <c r="H1449" i="1" s="1"/>
  <c r="G1448" i="1"/>
  <c r="D1448" i="1"/>
  <c r="J1448" i="1" s="1"/>
  <c r="C1448" i="1"/>
  <c r="H1448" i="1" s="1"/>
  <c r="D1447" i="1"/>
  <c r="C1447" i="1"/>
  <c r="H1447" i="1" s="1"/>
  <c r="G1446" i="1"/>
  <c r="D1446" i="1"/>
  <c r="J1446" i="1" s="1"/>
  <c r="C1446" i="1"/>
  <c r="H1446" i="1" s="1"/>
  <c r="H1445" i="1"/>
  <c r="G1445" i="1"/>
  <c r="D1445" i="1"/>
  <c r="C1445" i="1"/>
  <c r="J1445" i="1" s="1"/>
  <c r="D1444" i="1"/>
  <c r="J1444" i="1" s="1"/>
  <c r="C1444" i="1"/>
  <c r="H1444" i="1" s="1"/>
  <c r="H1443" i="1"/>
  <c r="G1443" i="1"/>
  <c r="I1443" i="1" s="1"/>
  <c r="D1443" i="1"/>
  <c r="J1443" i="1" s="1"/>
  <c r="C1443" i="1"/>
  <c r="D1442" i="1"/>
  <c r="J1442" i="1" s="1"/>
  <c r="C1442" i="1"/>
  <c r="H1442" i="1" s="1"/>
  <c r="H1441" i="1"/>
  <c r="G1441" i="1"/>
  <c r="I1441" i="1" s="1"/>
  <c r="D1441" i="1"/>
  <c r="J1441" i="1" s="1"/>
  <c r="C1441" i="1"/>
  <c r="D1440" i="1"/>
  <c r="J1440" i="1" s="1"/>
  <c r="C1440" i="1"/>
  <c r="H1440" i="1" s="1"/>
  <c r="H1439" i="1"/>
  <c r="G1439" i="1"/>
  <c r="I1439" i="1" s="1"/>
  <c r="D1439" i="1"/>
  <c r="J1439" i="1" s="1"/>
  <c r="C1439" i="1"/>
  <c r="H1438" i="1"/>
  <c r="G1438" i="1"/>
  <c r="D1438" i="1"/>
  <c r="C1438" i="1"/>
  <c r="H1437" i="1"/>
  <c r="G1437" i="1"/>
  <c r="D1437" i="1"/>
  <c r="C1437" i="1"/>
  <c r="H1436" i="1"/>
  <c r="D1436" i="1"/>
  <c r="G1436" i="1" s="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G1402" i="1"/>
  <c r="D1402" i="1"/>
  <c r="H1402" i="1" s="1"/>
  <c r="C1402"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D1378" i="1"/>
  <c r="H1378" i="1" s="1"/>
  <c r="C1378" i="1"/>
  <c r="H1377" i="1"/>
  <c r="G1377" i="1"/>
  <c r="D1377" i="1"/>
  <c r="C1377" i="1"/>
  <c r="D1376" i="1"/>
  <c r="H1376" i="1" s="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H1266" i="1" s="1"/>
  <c r="C1266" i="1"/>
  <c r="H1265" i="1"/>
  <c r="G1265" i="1"/>
  <c r="D1265" i="1"/>
  <c r="C1265" i="1"/>
  <c r="D1264" i="1"/>
  <c r="H1264" i="1" s="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D1240" i="1"/>
  <c r="H1240" i="1" s="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D1232" i="1"/>
  <c r="H1232" i="1" s="1"/>
  <c r="C1232" i="1"/>
  <c r="H1231" i="1"/>
  <c r="G1231" i="1"/>
  <c r="D1231" i="1"/>
  <c r="C1231" i="1"/>
  <c r="H1230" i="1"/>
  <c r="G1230" i="1"/>
  <c r="D1230" i="1"/>
  <c r="C1230" i="1"/>
  <c r="D1229" i="1"/>
  <c r="H1229" i="1" s="1"/>
  <c r="C1229" i="1"/>
  <c r="D1228" i="1"/>
  <c r="H1228" i="1" s="1"/>
  <c r="C1228" i="1"/>
  <c r="D1227" i="1"/>
  <c r="H1227" i="1" s="1"/>
  <c r="C1227" i="1"/>
  <c r="H1226" i="1"/>
  <c r="G1226" i="1"/>
  <c r="D1226" i="1"/>
  <c r="C1226" i="1"/>
  <c r="H1225" i="1"/>
  <c r="G1225" i="1"/>
  <c r="D1225" i="1"/>
  <c r="C1225" i="1"/>
  <c r="H1224" i="1"/>
  <c r="G1224" i="1"/>
  <c r="D1224" i="1"/>
  <c r="C1224" i="1"/>
  <c r="H1223" i="1"/>
  <c r="G1223" i="1"/>
  <c r="D1223" i="1"/>
  <c r="C1223" i="1"/>
  <c r="C1222" i="1"/>
  <c r="H1221" i="1"/>
  <c r="G1221" i="1"/>
  <c r="D1221" i="1"/>
  <c r="C1221" i="1"/>
  <c r="H1220" i="1"/>
  <c r="G1220" i="1"/>
  <c r="D1220" i="1"/>
  <c r="C1220" i="1"/>
  <c r="H1219" i="1"/>
  <c r="G1219" i="1"/>
  <c r="D1219" i="1"/>
  <c r="C1219" i="1"/>
  <c r="D1218" i="1"/>
  <c r="H1218" i="1" s="1"/>
  <c r="C1218" i="1"/>
  <c r="H1217" i="1"/>
  <c r="D1217" i="1"/>
  <c r="G1217" i="1" s="1"/>
  <c r="C1217" i="1"/>
  <c r="H1216" i="1"/>
  <c r="D1216" i="1"/>
  <c r="G1216" i="1" s="1"/>
  <c r="C1216"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D1166" i="1"/>
  <c r="H1166" i="1" s="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D1156" i="1"/>
  <c r="H1156" i="1" s="1"/>
  <c r="C1156" i="1"/>
  <c r="D1155" i="1"/>
  <c r="H1155" i="1" s="1"/>
  <c r="C1155" i="1"/>
  <c r="D1154" i="1"/>
  <c r="H1154" i="1" s="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G1138" i="1"/>
  <c r="D1138" i="1"/>
  <c r="H1138" i="1" s="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G1050" i="1"/>
  <c r="D1050" i="1"/>
  <c r="H1050" i="1" s="1"/>
  <c r="C1050" i="1"/>
  <c r="H1049" i="1"/>
  <c r="G1049" i="1"/>
  <c r="D1049" i="1"/>
  <c r="C1049" i="1"/>
  <c r="G1048" i="1"/>
  <c r="D1048" i="1"/>
  <c r="H1048" i="1" s="1"/>
  <c r="C1048" i="1"/>
  <c r="G1047" i="1"/>
  <c r="D1047" i="1"/>
  <c r="H1047" i="1" s="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D1035" i="1"/>
  <c r="G1035" i="1" s="1"/>
  <c r="C1035" i="1"/>
  <c r="H1034" i="1"/>
  <c r="D1034" i="1"/>
  <c r="G1034" i="1" s="1"/>
  <c r="C1034" i="1"/>
  <c r="H1033" i="1"/>
  <c r="D1033" i="1"/>
  <c r="G1033" i="1" s="1"/>
  <c r="C1033" i="1"/>
  <c r="H1032" i="1"/>
  <c r="D1032" i="1"/>
  <c r="G1032" i="1" s="1"/>
  <c r="C1032" i="1"/>
  <c r="H1031" i="1"/>
  <c r="G1031" i="1"/>
  <c r="D1031" i="1"/>
  <c r="C1031"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D1008" i="1"/>
  <c r="G1008" i="1" s="1"/>
  <c r="C1008" i="1"/>
  <c r="C1007" i="1"/>
  <c r="H1006" i="1"/>
  <c r="D1006" i="1"/>
  <c r="G1006" i="1" s="1"/>
  <c r="C1006" i="1"/>
  <c r="H1005" i="1"/>
  <c r="G1005" i="1"/>
  <c r="D1005" i="1"/>
  <c r="C1005" i="1"/>
  <c r="H1004" i="1"/>
  <c r="D1004" i="1"/>
  <c r="G1004" i="1" s="1"/>
  <c r="C1004" i="1"/>
  <c r="H1003" i="1"/>
  <c r="G1003" i="1"/>
  <c r="D1003" i="1"/>
  <c r="C1003" i="1"/>
  <c r="H1002" i="1"/>
  <c r="G1002" i="1"/>
  <c r="D1002" i="1"/>
  <c r="C1002" i="1"/>
  <c r="H1001" i="1"/>
  <c r="G1001" i="1"/>
  <c r="D1001" i="1"/>
  <c r="C1001" i="1"/>
  <c r="H1000" i="1"/>
  <c r="D1000" i="1"/>
  <c r="G1000" i="1" s="1"/>
  <c r="C1000" i="1"/>
  <c r="H999" i="1"/>
  <c r="G999" i="1"/>
  <c r="D999" i="1"/>
  <c r="C999" i="1"/>
  <c r="H998" i="1"/>
  <c r="D998" i="1"/>
  <c r="G998" i="1" s="1"/>
  <c r="C998" i="1"/>
  <c r="C997" i="1"/>
  <c r="H996" i="1"/>
  <c r="D996" i="1"/>
  <c r="G996" i="1" s="1"/>
  <c r="C996" i="1"/>
  <c r="H995" i="1"/>
  <c r="G995" i="1"/>
  <c r="D995" i="1"/>
  <c r="C995" i="1"/>
  <c r="H994" i="1"/>
  <c r="G994" i="1"/>
  <c r="D994" i="1"/>
  <c r="C994" i="1"/>
  <c r="H993" i="1"/>
  <c r="D993" i="1"/>
  <c r="G993" i="1" s="1"/>
  <c r="C993" i="1"/>
  <c r="H992" i="1"/>
  <c r="G992" i="1"/>
  <c r="D992" i="1"/>
  <c r="C992" i="1"/>
  <c r="D991" i="1"/>
  <c r="G991" i="1" s="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H718" i="1" s="1"/>
  <c r="C718" i="1"/>
  <c r="H717" i="1"/>
  <c r="G717" i="1"/>
  <c r="D717" i="1"/>
  <c r="C717" i="1"/>
  <c r="H716" i="1"/>
  <c r="G716" i="1"/>
  <c r="D716" i="1"/>
  <c r="C716" i="1"/>
  <c r="D715" i="1"/>
  <c r="H715" i="1" s="1"/>
  <c r="C715" i="1"/>
  <c r="H714" i="1"/>
  <c r="G714" i="1"/>
  <c r="D714" i="1"/>
  <c r="C714" i="1"/>
  <c r="H713" i="1"/>
  <c r="G713" i="1"/>
  <c r="D713" i="1"/>
  <c r="C713" i="1"/>
  <c r="H712" i="1"/>
  <c r="G712" i="1"/>
  <c r="D712" i="1"/>
  <c r="C712" i="1"/>
  <c r="D711" i="1"/>
  <c r="H711" i="1" s="1"/>
  <c r="C711"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H647" i="1"/>
  <c r="G647" i="1"/>
  <c r="D647" i="1"/>
  <c r="C647" i="1"/>
  <c r="H646" i="1"/>
  <c r="G646" i="1"/>
  <c r="D646" i="1"/>
  <c r="C646" i="1"/>
  <c r="C645" i="1"/>
  <c r="H644" i="1"/>
  <c r="G644" i="1"/>
  <c r="D644" i="1"/>
  <c r="C644" i="1"/>
  <c r="D643" i="1"/>
  <c r="G643" i="1" s="1"/>
  <c r="C643" i="1"/>
  <c r="H642" i="1"/>
  <c r="G642" i="1"/>
  <c r="D642" i="1"/>
  <c r="C642" i="1"/>
  <c r="H641" i="1"/>
  <c r="G641" i="1"/>
  <c r="D641" i="1"/>
  <c r="C641" i="1"/>
  <c r="C638" i="1"/>
  <c r="C637" i="1"/>
  <c r="H632" i="1"/>
  <c r="G632" i="1"/>
  <c r="D632" i="1"/>
  <c r="C632" i="1"/>
  <c r="D631" i="1"/>
  <c r="H631" i="1" s="1"/>
  <c r="C631" i="1"/>
  <c r="D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D413" i="1"/>
  <c r="G413" i="1" s="1"/>
  <c r="C413" i="1"/>
  <c r="D412" i="1"/>
  <c r="H412" i="1" s="1"/>
  <c r="C412" i="1"/>
  <c r="C411" i="1"/>
  <c r="G406" i="1"/>
  <c r="D406" i="1"/>
  <c r="H406" i="1" s="1"/>
  <c r="C406" i="1"/>
  <c r="H405" i="1"/>
  <c r="G405" i="1"/>
  <c r="D405" i="1"/>
  <c r="C405" i="1"/>
  <c r="G404"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D292" i="1"/>
  <c r="G292" i="1" s="1"/>
  <c r="C292" i="1"/>
  <c r="H291" i="1"/>
  <c r="D291" i="1"/>
  <c r="G291" i="1" s="1"/>
  <c r="C291" i="1"/>
  <c r="H290" i="1"/>
  <c r="G290" i="1"/>
  <c r="D290" i="1"/>
  <c r="C290" i="1"/>
  <c r="D289" i="1"/>
  <c r="H289" i="1" s="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G186" i="1"/>
  <c r="D186" i="1"/>
  <c r="H186" i="1" s="1"/>
  <c r="C186" i="1"/>
  <c r="H185" i="1"/>
  <c r="G185" i="1"/>
  <c r="D185" i="1"/>
  <c r="C185" i="1"/>
  <c r="D184" i="1"/>
  <c r="H184" i="1" s="1"/>
  <c r="C184" i="1"/>
  <c r="H183" i="1"/>
  <c r="G183" i="1"/>
  <c r="D183" i="1"/>
  <c r="C183" i="1"/>
  <c r="H182" i="1"/>
  <c r="D182" i="1"/>
  <c r="G182" i="1" s="1"/>
  <c r="C182" i="1"/>
  <c r="H181" i="1"/>
  <c r="D181" i="1"/>
  <c r="G181" i="1" s="1"/>
  <c r="C181" i="1"/>
  <c r="H180" i="1"/>
  <c r="G180" i="1"/>
  <c r="D180" i="1"/>
  <c r="C180" i="1"/>
  <c r="H179" i="1"/>
  <c r="G179" i="1"/>
  <c r="D179" i="1"/>
  <c r="C179" i="1"/>
  <c r="H178" i="1"/>
  <c r="G178" i="1"/>
  <c r="D178" i="1"/>
  <c r="C178" i="1"/>
  <c r="H177" i="1"/>
  <c r="G177" i="1"/>
  <c r="D177" i="1"/>
  <c r="C177" i="1"/>
  <c r="H176" i="1"/>
  <c r="D176" i="1"/>
  <c r="G176" i="1" s="1"/>
  <c r="C176" i="1"/>
  <c r="H175" i="1"/>
  <c r="G175" i="1"/>
  <c r="D175" i="1"/>
  <c r="C175" i="1"/>
  <c r="H174" i="1"/>
  <c r="G174" i="1"/>
  <c r="D174" i="1"/>
  <c r="C174" i="1"/>
  <c r="D173" i="1"/>
  <c r="H173" i="1" s="1"/>
  <c r="C173" i="1"/>
  <c r="H172" i="1"/>
  <c r="G172" i="1"/>
  <c r="D172" i="1"/>
  <c r="C172" i="1"/>
  <c r="H171" i="1"/>
  <c r="G171" i="1"/>
  <c r="D171" i="1"/>
  <c r="C171" i="1"/>
  <c r="H170" i="1"/>
  <c r="D170" i="1"/>
  <c r="G170" i="1" s="1"/>
  <c r="C170" i="1"/>
  <c r="H169" i="1"/>
  <c r="D169" i="1"/>
  <c r="G169" i="1" s="1"/>
  <c r="C169" i="1"/>
  <c r="H168" i="1"/>
  <c r="D168" i="1"/>
  <c r="G168" i="1" s="1"/>
  <c r="C168" i="1"/>
  <c r="H167" i="1"/>
  <c r="G167" i="1"/>
  <c r="D167" i="1"/>
  <c r="C167" i="1"/>
  <c r="H166" i="1"/>
  <c r="D166" i="1"/>
  <c r="G166" i="1" s="1"/>
  <c r="C166" i="1"/>
  <c r="C165" i="1"/>
  <c r="H164" i="1"/>
  <c r="G164" i="1"/>
  <c r="D164" i="1"/>
  <c r="C164" i="1"/>
  <c r="H163" i="1"/>
  <c r="G163" i="1"/>
  <c r="D163" i="1"/>
  <c r="C163" i="1"/>
  <c r="G162" i="1"/>
  <c r="D162" i="1"/>
  <c r="H162" i="1" s="1"/>
  <c r="C162" i="1"/>
  <c r="H161" i="1"/>
  <c r="G161" i="1"/>
  <c r="D161" i="1"/>
  <c r="C161" i="1"/>
  <c r="G160" i="1"/>
  <c r="D160" i="1"/>
  <c r="H160" i="1" s="1"/>
  <c r="C160" i="1"/>
  <c r="C159" i="1"/>
  <c r="H158" i="1"/>
  <c r="G158" i="1"/>
  <c r="D158" i="1"/>
  <c r="C158" i="1"/>
  <c r="D157" i="1"/>
  <c r="G157" i="1" s="1"/>
  <c r="C157" i="1"/>
  <c r="H156" i="1"/>
  <c r="G156" i="1"/>
  <c r="D156" i="1"/>
  <c r="C156" i="1"/>
  <c r="D155" i="1"/>
  <c r="G155" i="1" s="1"/>
  <c r="C155" i="1"/>
  <c r="D154" i="1"/>
  <c r="H154" i="1" s="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G131" i="1"/>
  <c r="D131" i="1"/>
  <c r="H131" i="1" s="1"/>
  <c r="C131" i="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E293" i="9" l="1"/>
  <c r="B293" i="9" s="1"/>
  <c r="E298" i="9"/>
  <c r="E286" i="9"/>
  <c r="E27" i="9"/>
  <c r="B27" i="9" s="1"/>
  <c r="E32" i="9"/>
  <c r="B32" i="9" s="1"/>
  <c r="E296" i="9"/>
  <c r="B296" i="9" s="1"/>
  <c r="E301" i="9"/>
  <c r="B301" i="9" s="1"/>
  <c r="H1453" i="1"/>
  <c r="G1266" i="1"/>
  <c r="G1264" i="1"/>
  <c r="G1240" i="1"/>
  <c r="G1232" i="1"/>
  <c r="G1229" i="1"/>
  <c r="G1222" i="1"/>
  <c r="G1227" i="1"/>
  <c r="G1228" i="1"/>
  <c r="F245" i="5"/>
  <c r="G1218" i="1"/>
  <c r="E237" i="5"/>
  <c r="D1215" i="1"/>
  <c r="G1155" i="1"/>
  <c r="G1166" i="1"/>
  <c r="G1154" i="1"/>
  <c r="G1156" i="1"/>
  <c r="E68" i="5"/>
  <c r="E291" i="9"/>
  <c r="B291" i="9" s="1"/>
  <c r="F70" i="5"/>
  <c r="G1030" i="1"/>
  <c r="H1030" i="1"/>
  <c r="G1007" i="1"/>
  <c r="H1007" i="1"/>
  <c r="G997" i="1"/>
  <c r="E12" i="5"/>
  <c r="D990" i="1" s="1"/>
  <c r="H991" i="1"/>
  <c r="F13" i="5"/>
  <c r="H1401" i="1"/>
  <c r="G1401" i="1"/>
  <c r="G1376" i="1"/>
  <c r="G1378" i="1"/>
  <c r="G1579" i="1"/>
  <c r="G1503" i="1"/>
  <c r="H1499" i="1"/>
  <c r="G1499" i="1"/>
  <c r="C1501" i="1"/>
  <c r="G1491" i="1"/>
  <c r="G1483" i="1"/>
  <c r="G1481" i="1"/>
  <c r="H1481" i="1"/>
  <c r="G1484" i="1"/>
  <c r="G718" i="1"/>
  <c r="F222" i="9"/>
  <c r="B222" i="9" s="1"/>
  <c r="G715" i="1"/>
  <c r="E44" i="9"/>
  <c r="B44" i="9" s="1"/>
  <c r="G711" i="1"/>
  <c r="G710" i="1"/>
  <c r="H643" i="1"/>
  <c r="G645" i="1"/>
  <c r="H645" i="1"/>
  <c r="G649" i="1"/>
  <c r="E275" i="9"/>
  <c r="B275" i="9"/>
  <c r="E23" i="9"/>
  <c r="B23" i="9" s="1"/>
  <c r="G631" i="1"/>
  <c r="H413" i="1"/>
  <c r="E643" i="4"/>
  <c r="D637" i="1" s="1"/>
  <c r="G637" i="1" s="1"/>
  <c r="H358" i="1"/>
  <c r="G358" i="1"/>
  <c r="D359" i="1"/>
  <c r="E350" i="4"/>
  <c r="D345" i="1" s="1"/>
  <c r="F363" i="4"/>
  <c r="G289" i="1"/>
  <c r="F416" i="4"/>
  <c r="D411" i="1"/>
  <c r="G411" i="1" s="1"/>
  <c r="F418" i="4"/>
  <c r="G412" i="1"/>
  <c r="E644" i="4"/>
  <c r="D638" i="1" s="1"/>
  <c r="G184" i="1"/>
  <c r="F188" i="4"/>
  <c r="E47" i="9"/>
  <c r="B47" i="9" s="1"/>
  <c r="G173" i="1"/>
  <c r="B220" i="9"/>
  <c r="H165" i="1"/>
  <c r="E152" i="4"/>
  <c r="D148" i="1" s="1"/>
  <c r="H155" i="1"/>
  <c r="H157" i="1"/>
  <c r="F159" i="4"/>
  <c r="G154" i="1"/>
  <c r="F218" i="9"/>
  <c r="B218" i="9" s="1"/>
  <c r="E40" i="9"/>
  <c r="B40" i="9" s="1"/>
  <c r="G149" i="1"/>
  <c r="G150" i="1"/>
  <c r="H129" i="1"/>
  <c r="G129" i="1"/>
  <c r="F133" i="4"/>
  <c r="D130" i="1"/>
  <c r="F134" i="4"/>
  <c r="D121" i="1"/>
  <c r="G79" i="1"/>
  <c r="G81" i="1"/>
  <c r="I1446" i="1"/>
  <c r="I1456" i="1"/>
  <c r="I1478" i="1"/>
  <c r="D3" i="1"/>
  <c r="E6" i="4"/>
  <c r="G102" i="1"/>
  <c r="H102" i="1"/>
  <c r="I1448" i="1"/>
  <c r="I1458" i="1"/>
  <c r="I1463" i="1"/>
  <c r="D50" i="4"/>
  <c r="D82" i="4"/>
  <c r="F125" i="4"/>
  <c r="D124" i="4"/>
  <c r="F153" i="4"/>
  <c r="D152" i="4"/>
  <c r="E163" i="4"/>
  <c r="F163" i="4" s="1"/>
  <c r="F197" i="4"/>
  <c r="D196" i="4"/>
  <c r="F69" i="5"/>
  <c r="G1440" i="1"/>
  <c r="I1440" i="1" s="1"/>
  <c r="G1442" i="1"/>
  <c r="I1442" i="1" s="1"/>
  <c r="G1444" i="1"/>
  <c r="I1444" i="1" s="1"/>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E196" i="4"/>
  <c r="D192" i="1" s="1"/>
  <c r="D420" i="4"/>
  <c r="F421" i="4"/>
  <c r="H308" i="9"/>
  <c r="E308" i="9" s="1"/>
  <c r="B308" i="9" s="1"/>
  <c r="F177" i="5"/>
  <c r="E176" i="5"/>
  <c r="G310" i="9"/>
  <c r="E310" i="9" s="1"/>
  <c r="B310" i="9" s="1"/>
  <c r="F190" i="5"/>
  <c r="E141" i="6"/>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E636" i="4"/>
  <c r="D630" i="1" s="1"/>
  <c r="D237" i="5"/>
  <c r="F238" i="5"/>
  <c r="F5" i="6"/>
  <c r="D224" i="4"/>
  <c r="F231" i="4"/>
  <c r="E311" i="9"/>
  <c r="B311" i="9" s="1"/>
  <c r="G316" i="9"/>
  <c r="E316" i="9" s="1"/>
  <c r="D299" i="4"/>
  <c r="D351" i="4"/>
  <c r="D580" i="4"/>
  <c r="D12" i="5"/>
  <c r="D78" i="5"/>
  <c r="D134" i="5"/>
  <c r="D89" i="6"/>
  <c r="D114" i="6"/>
  <c r="F326" i="4"/>
  <c r="F378" i="4"/>
  <c r="F495" i="4"/>
  <c r="F603" i="4"/>
  <c r="D87" i="5"/>
  <c r="F149" i="5"/>
  <c r="D176" i="5"/>
  <c r="F206" i="5"/>
  <c r="F250" i="5"/>
  <c r="D42" i="8"/>
  <c r="D146" i="5"/>
  <c r="F115" i="6"/>
  <c r="D49" i="8"/>
  <c r="C1524" i="1" s="1"/>
  <c r="B113" i="9"/>
  <c r="B121" i="9"/>
  <c r="B129" i="9"/>
  <c r="B137"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M213" i="9"/>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7" i="9"/>
  <c r="E187" i="9" s="1"/>
  <c r="B187" i="9" s="1"/>
  <c r="G166" i="9"/>
  <c r="E166" i="9" s="1"/>
  <c r="B166" i="9" s="1"/>
  <c r="H165" i="9"/>
  <c r="G192" i="9"/>
  <c r="E192" i="9" s="1"/>
  <c r="G188" i="9"/>
  <c r="E188" i="9" s="1"/>
  <c r="B188" i="9" s="1"/>
  <c r="G165" i="9"/>
  <c r="E165" i="9" s="1"/>
  <c r="B165" i="9" s="1"/>
  <c r="G164" i="9"/>
  <c r="E164" i="9" s="1"/>
  <c r="B164" i="9" s="1"/>
  <c r="G163" i="9"/>
  <c r="E163" i="9" s="1"/>
  <c r="B163" i="9" s="1"/>
  <c r="G162" i="9"/>
  <c r="E162" i="9" s="1"/>
  <c r="B162" i="9" s="1"/>
  <c r="G161" i="9"/>
  <c r="E161" i="9" s="1"/>
  <c r="B161" i="9" s="1"/>
  <c r="I10" i="9"/>
  <c r="B149" i="9"/>
  <c r="B157" i="9"/>
  <c r="G189" i="9"/>
  <c r="E189" i="9" s="1"/>
  <c r="B189" i="9" s="1"/>
  <c r="F277" i="9"/>
  <c r="F217" i="9"/>
  <c r="B217" i="9" s="1"/>
  <c r="B267" i="9"/>
  <c r="B268" i="9"/>
  <c r="E283" i="9"/>
  <c r="B283" i="9" s="1"/>
  <c r="E288" i="9"/>
  <c r="B288" i="9" s="1"/>
  <c r="E300" i="9"/>
  <c r="B300" i="9" s="1"/>
  <c r="F261" i="9"/>
  <c r="B261" i="9" s="1"/>
  <c r="F257" i="9"/>
  <c r="B257" i="9" s="1"/>
  <c r="B263" i="9"/>
  <c r="B271" i="9"/>
  <c r="B286" i="9"/>
  <c r="E292" i="9"/>
  <c r="B292" i="9" s="1"/>
  <c r="B298" i="9"/>
  <c r="H1215" i="1" l="1"/>
  <c r="G1215" i="1"/>
  <c r="D1214" i="1"/>
  <c r="I23" i="3"/>
  <c r="H19" i="9"/>
  <c r="E19" i="9" s="1"/>
  <c r="B19" i="9" s="1"/>
  <c r="I21" i="3"/>
  <c r="D1046" i="1"/>
  <c r="E7" i="5"/>
  <c r="E6" i="5" s="1"/>
  <c r="H1501" i="1"/>
  <c r="G1501" i="1"/>
  <c r="B192" i="9"/>
  <c r="H637" i="1"/>
  <c r="F643" i="4"/>
  <c r="H411" i="1"/>
  <c r="E407" i="4"/>
  <c r="D402" i="1" s="1"/>
  <c r="E408" i="4"/>
  <c r="D403" i="1" s="1"/>
  <c r="H359" i="1"/>
  <c r="G359" i="1"/>
  <c r="G638" i="1"/>
  <c r="H638" i="1"/>
  <c r="H130" i="1"/>
  <c r="G130" i="1"/>
  <c r="G121" i="1"/>
  <c r="H121" i="1"/>
  <c r="F213" i="9"/>
  <c r="B213" i="9" s="1"/>
  <c r="F146" i="5"/>
  <c r="C1124" i="1"/>
  <c r="F87" i="5"/>
  <c r="C1065" i="1"/>
  <c r="F134" i="5"/>
  <c r="C1112" i="1"/>
  <c r="F580" i="4"/>
  <c r="C574" i="1"/>
  <c r="B316" i="9"/>
  <c r="E315" i="9"/>
  <c r="I10" i="3" s="1"/>
  <c r="D43" i="8"/>
  <c r="I28" i="3"/>
  <c r="D1435" i="1"/>
  <c r="F420" i="4"/>
  <c r="C414" i="1"/>
  <c r="H21" i="9"/>
  <c r="G21" i="9"/>
  <c r="D151" i="4"/>
  <c r="F152" i="4"/>
  <c r="C148" i="1"/>
  <c r="F82" i="4"/>
  <c r="C78" i="1"/>
  <c r="E412" i="4"/>
  <c r="I16" i="3"/>
  <c r="D2" i="1"/>
  <c r="F114" i="6"/>
  <c r="H27" i="3"/>
  <c r="C1408" i="1"/>
  <c r="F78" i="5"/>
  <c r="C1056" i="1"/>
  <c r="D528" i="4"/>
  <c r="F237" i="5"/>
  <c r="H23" i="3"/>
  <c r="C1214" i="1"/>
  <c r="F196" i="4"/>
  <c r="C192" i="1"/>
  <c r="F50" i="4"/>
  <c r="C46" i="1"/>
  <c r="G3" i="1"/>
  <c r="H3" i="1"/>
  <c r="G1524" i="1"/>
  <c r="H1524" i="1"/>
  <c r="K1451" i="9"/>
  <c r="G314" i="9"/>
  <c r="E314" i="9" s="1"/>
  <c r="B314" i="9" s="1"/>
  <c r="I34" i="3"/>
  <c r="C1517" i="1"/>
  <c r="D175" i="5"/>
  <c r="F176" i="5"/>
  <c r="H22" i="3"/>
  <c r="C1153" i="1"/>
  <c r="F89" i="6"/>
  <c r="C1383" i="1"/>
  <c r="D68" i="5"/>
  <c r="F351" i="4"/>
  <c r="D350" i="4"/>
  <c r="C346" i="1"/>
  <c r="D141" i="6"/>
  <c r="F124" i="4"/>
  <c r="C120" i="1"/>
  <c r="D6" i="4"/>
  <c r="F12" i="5"/>
  <c r="D7" i="5"/>
  <c r="C990" i="1"/>
  <c r="F299" i="4"/>
  <c r="D298" i="4"/>
  <c r="C294" i="1"/>
  <c r="F224" i="4"/>
  <c r="C220" i="1"/>
  <c r="G318" i="9"/>
  <c r="E318" i="9" s="1"/>
  <c r="E175" i="5"/>
  <c r="D1152" i="1" s="1"/>
  <c r="I22" i="3"/>
  <c r="D1153" i="1"/>
  <c r="D159" i="1"/>
  <c r="E151" i="4"/>
  <c r="D985" i="1" l="1"/>
  <c r="I20" i="3"/>
  <c r="E21" i="9"/>
  <c r="G159" i="1"/>
  <c r="H159" i="1"/>
  <c r="G220" i="1"/>
  <c r="H220" i="1"/>
  <c r="D408" i="4"/>
  <c r="F350" i="4"/>
  <c r="C345" i="1"/>
  <c r="F175" i="5"/>
  <c r="C1152" i="1"/>
  <c r="D636" i="4"/>
  <c r="F528" i="4"/>
  <c r="C522" i="1"/>
  <c r="B21" i="9"/>
  <c r="G1112" i="1"/>
  <c r="H1112" i="1"/>
  <c r="G1124" i="1"/>
  <c r="H1124" i="1"/>
  <c r="G1383" i="1"/>
  <c r="H1383" i="1"/>
  <c r="G990" i="1"/>
  <c r="H990" i="1"/>
  <c r="G120" i="1"/>
  <c r="H120" i="1"/>
  <c r="H278" i="9"/>
  <c r="D984" i="1"/>
  <c r="G1153" i="1"/>
  <c r="H1153" i="1"/>
  <c r="H1517" i="1"/>
  <c r="G1517" i="1"/>
  <c r="G46" i="1"/>
  <c r="H46" i="1"/>
  <c r="G1214" i="1"/>
  <c r="H1214" i="1"/>
  <c r="G1056" i="1"/>
  <c r="H1056" i="1"/>
  <c r="G148" i="1"/>
  <c r="H148" i="1"/>
  <c r="D407" i="4"/>
  <c r="F298" i="4"/>
  <c r="C293" i="1"/>
  <c r="G346" i="1"/>
  <c r="H346" i="1"/>
  <c r="D412" i="4"/>
  <c r="F6" i="4"/>
  <c r="H16" i="3"/>
  <c r="C2" i="1"/>
  <c r="E289" i="4"/>
  <c r="I17" i="3"/>
  <c r="D147" i="1"/>
  <c r="G294" i="1"/>
  <c r="H294" i="1"/>
  <c r="F7" i="5"/>
  <c r="D6" i="5"/>
  <c r="H20" i="3"/>
  <c r="C985" i="1"/>
  <c r="F141" i="6"/>
  <c r="H28" i="3"/>
  <c r="C1435" i="1"/>
  <c r="F68" i="5"/>
  <c r="H21" i="3"/>
  <c r="C1046" i="1"/>
  <c r="E639" i="4"/>
  <c r="D407" i="1"/>
  <c r="G414" i="1"/>
  <c r="H414" i="1"/>
  <c r="G574" i="1"/>
  <c r="H574" i="1"/>
  <c r="G1065" i="1"/>
  <c r="H1065" i="1"/>
  <c r="E317" i="9"/>
  <c r="B318" i="9"/>
  <c r="G192" i="1"/>
  <c r="H192" i="1"/>
  <c r="G1408" i="1"/>
  <c r="H1408" i="1"/>
  <c r="G78" i="1"/>
  <c r="H78" i="1"/>
  <c r="D289" i="4"/>
  <c r="F151" i="4"/>
  <c r="H17" i="3"/>
  <c r="C147" i="1"/>
  <c r="D635" i="4"/>
  <c r="I35" i="3"/>
  <c r="C1518" i="1"/>
  <c r="G313" i="9"/>
  <c r="E313" i="9" s="1"/>
  <c r="H1518" i="1" l="1"/>
  <c r="G1518" i="1"/>
  <c r="G1046" i="1"/>
  <c r="H1046" i="1"/>
  <c r="F635" i="4"/>
  <c r="C629" i="1"/>
  <c r="D291" i="4"/>
  <c r="F289" i="4"/>
  <c r="D413" i="4"/>
  <c r="D414" i="4" s="1"/>
  <c r="C285" i="1"/>
  <c r="G985" i="1"/>
  <c r="H985" i="1"/>
  <c r="E291" i="4"/>
  <c r="D287" i="1" s="1"/>
  <c r="E413" i="4"/>
  <c r="D285" i="1"/>
  <c r="E290" i="4"/>
  <c r="D286" i="1" s="1"/>
  <c r="D639" i="4"/>
  <c r="F412" i="4"/>
  <c r="C407" i="1"/>
  <c r="H11" i="3"/>
  <c r="G522" i="1"/>
  <c r="H522" i="1"/>
  <c r="G285" i="9"/>
  <c r="E285" i="9" s="1"/>
  <c r="B285" i="9" s="1"/>
  <c r="G278" i="9"/>
  <c r="E278" i="9" s="1"/>
  <c r="F6" i="5"/>
  <c r="C984" i="1"/>
  <c r="E312" i="9"/>
  <c r="B313" i="9"/>
  <c r="G147" i="1"/>
  <c r="H147" i="1"/>
  <c r="D633" i="1"/>
  <c r="G1435" i="1"/>
  <c r="H1435" i="1"/>
  <c r="G2" i="1"/>
  <c r="H2" i="1"/>
  <c r="D290" i="4"/>
  <c r="G293" i="1"/>
  <c r="H293" i="1"/>
  <c r="G345" i="1"/>
  <c r="H345" i="1"/>
  <c r="F636" i="4"/>
  <c r="C630" i="1"/>
  <c r="F407" i="4"/>
  <c r="C402" i="1"/>
  <c r="H9" i="3"/>
  <c r="G1152" i="1"/>
  <c r="H1152" i="1"/>
  <c r="F408" i="4"/>
  <c r="C403" i="1"/>
  <c r="F414" i="4" l="1"/>
  <c r="C409" i="1"/>
  <c r="G407" i="1"/>
  <c r="H407" i="1"/>
  <c r="K3" i="9"/>
  <c r="I9" i="3"/>
  <c r="F290" i="4"/>
  <c r="C286" i="1"/>
  <c r="H8" i="3"/>
  <c r="G984" i="1"/>
  <c r="H984" i="1"/>
  <c r="F291" i="4"/>
  <c r="C287" i="1"/>
  <c r="G403" i="1"/>
  <c r="H403" i="1"/>
  <c r="G402" i="1"/>
  <c r="H402" i="1"/>
  <c r="E640" i="4"/>
  <c r="E415" i="4"/>
  <c r="D410" i="1" s="1"/>
  <c r="D408" i="1"/>
  <c r="E414" i="4"/>
  <c r="D409" i="1" s="1"/>
  <c r="G285" i="1"/>
  <c r="H285" i="1"/>
  <c r="G629" i="1"/>
  <c r="H629" i="1"/>
  <c r="G630" i="1"/>
  <c r="H630" i="1"/>
  <c r="B278" i="9"/>
  <c r="E277" i="9"/>
  <c r="N3" i="9"/>
  <c r="I11" i="3"/>
  <c r="D641" i="4"/>
  <c r="F639" i="4"/>
  <c r="C633" i="1"/>
  <c r="D640" i="4"/>
  <c r="D415" i="4"/>
  <c r="F413" i="4"/>
  <c r="C408" i="1"/>
  <c r="G287" i="1" l="1"/>
  <c r="H287" i="1"/>
  <c r="D642" i="4"/>
  <c r="F640" i="4"/>
  <c r="C634" i="1"/>
  <c r="G286" i="1"/>
  <c r="H286" i="1"/>
  <c r="F415" i="4"/>
  <c r="C410" i="1"/>
  <c r="G408" i="1"/>
  <c r="H408" i="1"/>
  <c r="G633" i="1"/>
  <c r="H633" i="1"/>
  <c r="E642" i="4"/>
  <c r="D634" i="1"/>
  <c r="E641" i="4"/>
  <c r="M3" i="9"/>
  <c r="I8" i="3"/>
  <c r="G409" i="1"/>
  <c r="H409" i="1"/>
  <c r="D645" i="4"/>
  <c r="F641" i="4"/>
  <c r="C635" i="1"/>
  <c r="E646" i="4" l="1"/>
  <c r="D636" i="1"/>
  <c r="F642" i="4"/>
  <c r="D646" i="4"/>
  <c r="C636" i="1"/>
  <c r="H18" i="3"/>
  <c r="C639" i="1"/>
  <c r="G410" i="1"/>
  <c r="H410" i="1"/>
  <c r="E645" i="4"/>
  <c r="F645" i="4" s="1"/>
  <c r="D635" i="1"/>
  <c r="H635" i="1" s="1"/>
  <c r="G634" i="1"/>
  <c r="H634" i="1"/>
  <c r="F646" i="4" l="1"/>
  <c r="H19" i="3"/>
  <c r="C640" i="1"/>
  <c r="G635" i="1"/>
  <c r="I18" i="3"/>
  <c r="D639" i="1"/>
  <c r="G639" i="1" s="1"/>
  <c r="G276" i="9"/>
  <c r="E276" i="9" s="1"/>
  <c r="B276" i="9" s="1"/>
  <c r="G636" i="1"/>
  <c r="H636" i="1"/>
  <c r="I19" i="3"/>
  <c r="D640" i="1"/>
  <c r="H7" i="3" s="1"/>
  <c r="J3" i="9" l="1"/>
  <c r="G640" i="1"/>
  <c r="H640" i="1"/>
  <c r="H639" i="1"/>
  <c r="M272" i="9" l="1"/>
  <c r="L272" i="9"/>
  <c r="H274" i="9"/>
  <c r="G274" i="9"/>
  <c r="H18" i="9"/>
  <c r="G18" i="9"/>
  <c r="K6" i="9"/>
  <c r="J11" i="9"/>
  <c r="I17" i="9"/>
  <c r="J8" i="9"/>
  <c r="G15" i="9"/>
  <c r="K8" i="9"/>
  <c r="J13" i="9"/>
  <c r="J6" i="9"/>
  <c r="I11" i="9"/>
  <c r="J7" i="9"/>
  <c r="I12" i="9"/>
  <c r="I9" i="9"/>
  <c r="H16" i="9"/>
  <c r="J9" i="9"/>
  <c r="H15" i="9"/>
  <c r="I7" i="9"/>
  <c r="K13" i="9"/>
  <c r="H17" i="9"/>
  <c r="I13" i="9"/>
  <c r="I8" i="9"/>
  <c r="M15" i="9"/>
  <c r="I5" i="9"/>
  <c r="K11" i="9"/>
  <c r="J17" i="9"/>
  <c r="J5" i="9"/>
  <c r="L16" i="9"/>
  <c r="K9" i="9"/>
  <c r="L15" i="9"/>
  <c r="I6" i="9"/>
  <c r="K12" i="9"/>
  <c r="G17" i="9"/>
  <c r="K5" i="9"/>
  <c r="J10" i="9"/>
  <c r="M16" i="9"/>
  <c r="K10" i="9"/>
  <c r="G16" i="9"/>
  <c r="K7" i="9"/>
  <c r="J12" i="9"/>
  <c r="E274" i="9" l="1"/>
  <c r="B274" i="9" s="1"/>
  <c r="E18" i="9"/>
  <c r="B18" i="9" s="1"/>
  <c r="F272" i="9"/>
  <c r="F20" i="9" s="1"/>
  <c r="E7" i="9"/>
  <c r="B7" i="9" s="1"/>
  <c r="E16" i="9"/>
  <c r="F15" i="9"/>
  <c r="E8" i="9"/>
  <c r="B8" i="9" s="1"/>
  <c r="E13" i="9"/>
  <c r="B13" i="9" s="1"/>
  <c r="E17" i="9"/>
  <c r="B17" i="9" s="1"/>
  <c r="F16" i="9"/>
  <c r="E5" i="9"/>
  <c r="E10" i="9"/>
  <c r="B10" i="9" s="1"/>
  <c r="E6" i="9"/>
  <c r="B6" i="9" s="1"/>
  <c r="E11" i="9"/>
  <c r="B11" i="9" s="1"/>
  <c r="E15" i="9"/>
  <c r="E9" i="9"/>
  <c r="B9" i="9" s="1"/>
  <c r="E12" i="9"/>
  <c r="B12" i="9" s="1"/>
  <c r="E20" i="9" l="1"/>
  <c r="I7" i="3" s="1"/>
  <c r="B272" i="9"/>
  <c r="F14" i="9"/>
  <c r="F3" i="9" s="1"/>
  <c r="B16" i="9"/>
  <c r="B5" i="9"/>
  <c r="E4" i="9"/>
  <c r="B15" i="9"/>
  <c r="E14"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<sst xmlns="http://schemas.openxmlformats.org/spreadsheetml/2006/main" count="4374" uniqueCount="3427">
  <si>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</si>
  <si>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</si>
  <si>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</si>
  <si>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</si>
  <si>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</si>
  <si>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</si>
  <si>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</si>
  <si>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</si>
  <si>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</si>
  <si>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</si>
  <si>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</si>
  <si>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</si>
  <si>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</si>
  <si>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</si>
  <si>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</si>
  <si>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</si>
  <si>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</si>
  <si>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</si>
  <si>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</si>
  <si>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</si>
  <si>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</si>
  <si>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</si>
  <si>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</si>
  <si>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</si>
  <si>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</si>
  <si>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</si>
  <si>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</si>
  <si>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</si>
  <si>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</si>
  <si>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</si>
  <si>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</si>
  <si>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JAVNA USTANOVA ZA UPRAVLJANJE SPORTSKIM OBJEKTIMA SPORTSKI OBJEKTI TROGIR</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</si>
  <si>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</si>
  <si>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</si>
  <si>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</si>
  <si>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</si>
  <si>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</si>
  <si>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</si>
  <si>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</si>
  <si>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</si>
  <si>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</si>
  <si>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</si>
  <si>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</si>
  <si>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</si>
  <si>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</si>
  <si>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</si>
  <si>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</si>
  <si>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</si>
  <si>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</si>
  <si>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50602 - JAVNA USTANOVA ZA UPRAVLJANJE SPORTSKIM OBJEKTIMA SPORTSKI OBJEKTI TROGIR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</si>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</sst>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307980.45</v>
      </c>
      <c r="D2" s="6">
        <f>'PR-RAS'!E6</f>
        <v>642352.44000000006</v>
      </c>
      <c r="E2" s="6">
        <v>0</v>
      </c>
      <c r="F2" s="6">
        <v>0</v>
      </c>
      <c r="G2" s="7">
        <f t="shared" ref="G2:G264" si="0">(B2/1000)*(C2*1+D2*2)</f>
        <v>1592.68533</v>
      </c>
      <c r="H2" s="7">
        <f t="shared" ref="H2:H264" si="1">ABS(C2-ROUND(C2,0))+ABS(D2-ROUND(D2,0))</f>
        <v>0.8900000000721775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0.09</v>
      </c>
      <c r="E78" s="1">
        <v>0</v>
      </c>
      <c r="F78" s="1">
        <v>0</v>
      </c>
      <c r="G78" s="2">
        <f t="shared" si="0"/>
        <v>1.3859999999999999E-2</v>
      </c>
      <c r="H78" s="2">
        <f t="shared" si="1"/>
        <v>0.09</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0.09</v>
      </c>
      <c r="E79" s="1">
        <v>0</v>
      </c>
      <c r="F79" s="1">
        <v>0</v>
      </c>
      <c r="G79" s="2">
        <f t="shared" si="0"/>
        <v>1.4039999999999999E-2</v>
      </c>
      <c r="H79" s="2">
        <f t="shared" si="1"/>
        <v>0.09</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0.09</v>
      </c>
      <c r="E81" s="1">
        <v>0</v>
      </c>
      <c r="F81" s="1">
        <v>0</v>
      </c>
      <c r="G81" s="2">
        <f t="shared" si="0"/>
        <v>1.44E-2</v>
      </c>
      <c r="H81" s="2">
        <f t="shared" si="1"/>
        <v>0.09</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49477.02</v>
      </c>
      <c r="D120" s="1">
        <f>'PR-RAS'!E124</f>
        <v>54385.58</v>
      </c>
      <c r="E120" s="1">
        <v>0</v>
      </c>
      <c r="F120" s="1">
        <v>0</v>
      </c>
      <c r="G120" s="2">
        <f t="shared" si="0"/>
        <v>18831.53342</v>
      </c>
      <c r="H120" s="2">
        <f t="shared" si="1"/>
        <v>0.43999999999505235</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49477.02</v>
      </c>
      <c r="D121" s="1">
        <f>'PR-RAS'!E125</f>
        <v>54385.58</v>
      </c>
      <c r="E121" s="1">
        <v>0</v>
      </c>
      <c r="F121" s="1">
        <v>0</v>
      </c>
      <c r="G121" s="2">
        <f t="shared" si="0"/>
        <v>18989.781599999998</v>
      </c>
      <c r="H121" s="2">
        <f t="shared" si="1"/>
        <v>0.43999999999505235</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49477.02</v>
      </c>
      <c r="D123" s="1">
        <f>'PR-RAS'!E127</f>
        <v>54385.58</v>
      </c>
      <c r="E123" s="1">
        <v>0</v>
      </c>
      <c r="F123" s="1">
        <v>0</v>
      </c>
      <c r="G123" s="2">
        <f t="shared" si="0"/>
        <v>19306.277959999999</v>
      </c>
      <c r="H123" s="2">
        <f t="shared" si="1"/>
        <v>0.43999999999505235</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258503.43</v>
      </c>
      <c r="D129" s="1">
        <f>'PR-RAS'!E133</f>
        <v>587966.77</v>
      </c>
      <c r="E129" s="1">
        <v>0</v>
      </c>
      <c r="F129" s="1">
        <v>0</v>
      </c>
      <c r="G129" s="2">
        <f t="shared" si="0"/>
        <v>183607.93216</v>
      </c>
      <c r="H129" s="2">
        <f t="shared" si="1"/>
        <v>0.65999999997438863</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258503.43</v>
      </c>
      <c r="D130" s="1">
        <f>'PR-RAS'!E134</f>
        <v>587966.77</v>
      </c>
      <c r="E130" s="1">
        <v>0</v>
      </c>
      <c r="F130" s="1">
        <v>0</v>
      </c>
      <c r="G130" s="2">
        <f t="shared" si="0"/>
        <v>185042.36913000001</v>
      </c>
      <c r="H130" s="2">
        <f t="shared" si="1"/>
        <v>0.65999999997438863</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232378.82</v>
      </c>
      <c r="D131" s="1">
        <f>'PR-RAS'!E135</f>
        <v>290416.76</v>
      </c>
      <c r="E131" s="1">
        <v>0</v>
      </c>
      <c r="F131" s="1">
        <v>0</v>
      </c>
      <c r="G131" s="2">
        <f t="shared" si="0"/>
        <v>105717.60420000002</v>
      </c>
      <c r="H131" s="2">
        <f t="shared" si="1"/>
        <v>0.41999999998370185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26124.61</v>
      </c>
      <c r="D132" s="1">
        <f>'PR-RAS'!E136</f>
        <v>297550.01</v>
      </c>
      <c r="E132" s="1">
        <v>0</v>
      </c>
      <c r="F132" s="1">
        <v>0</v>
      </c>
      <c r="G132" s="2">
        <f t="shared" si="0"/>
        <v>81380.426529999997</v>
      </c>
      <c r="H132" s="2">
        <f t="shared" si="1"/>
        <v>0.40000000000873115</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280752.17</v>
      </c>
      <c r="D147" s="1">
        <f>'PR-RAS'!E151</f>
        <v>354940.63999999996</v>
      </c>
      <c r="E147" s="1">
        <v>0</v>
      </c>
      <c r="F147" s="1">
        <v>0</v>
      </c>
      <c r="G147" s="2">
        <f t="shared" si="0"/>
        <v>144632.48369999998</v>
      </c>
      <c r="H147" s="2">
        <f t="shared" si="1"/>
        <v>0.53000000002793968</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150528.68000000002</v>
      </c>
      <c r="D148" s="1">
        <f>'PR-RAS'!E152</f>
        <v>216279.99000000002</v>
      </c>
      <c r="E148" s="1">
        <v>0</v>
      </c>
      <c r="F148" s="1">
        <v>0</v>
      </c>
      <c r="G148" s="2">
        <f t="shared" si="0"/>
        <v>85714.033020000003</v>
      </c>
      <c r="H148" s="2">
        <f t="shared" si="1"/>
        <v>0.32999999995809048</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112841.44</v>
      </c>
      <c r="D149" s="1">
        <f>'PR-RAS'!E153</f>
        <v>168505.76</v>
      </c>
      <c r="E149" s="1">
        <v>0</v>
      </c>
      <c r="F149" s="1">
        <v>0</v>
      </c>
      <c r="G149" s="2">
        <f t="shared" si="0"/>
        <v>66578.238079999996</v>
      </c>
      <c r="H149" s="2">
        <f t="shared" si="1"/>
        <v>0.67999999999301508</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112841.44</v>
      </c>
      <c r="D150" s="1">
        <f>'PR-RAS'!E154</f>
        <v>168505.76</v>
      </c>
      <c r="E150" s="1">
        <v>0</v>
      </c>
      <c r="F150" s="1">
        <v>0</v>
      </c>
      <c r="G150" s="2">
        <f t="shared" si="0"/>
        <v>67028.091039999999</v>
      </c>
      <c r="H150" s="2">
        <f t="shared" si="1"/>
        <v>0.67999999999301508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19068.39</v>
      </c>
      <c r="D154" s="1">
        <f>'PR-RAS'!E158</f>
        <v>19970.79</v>
      </c>
      <c r="E154" s="1">
        <v>0</v>
      </c>
      <c r="F154" s="1">
        <v>0</v>
      </c>
      <c r="G154" s="2">
        <f t="shared" si="0"/>
        <v>9028.5254100000002</v>
      </c>
      <c r="H154" s="2">
        <f t="shared" si="1"/>
        <v>0.59999999999854481</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18618.849999999999</v>
      </c>
      <c r="D155" s="1">
        <f>'PR-RAS'!E159</f>
        <v>27803.439999999999</v>
      </c>
      <c r="E155" s="1">
        <v>0</v>
      </c>
      <c r="F155" s="1">
        <v>0</v>
      </c>
      <c r="G155" s="2">
        <f t="shared" si="0"/>
        <v>11430.762419999999</v>
      </c>
      <c r="H155" s="2">
        <f t="shared" si="1"/>
        <v>0.59000000000014552</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18618.849999999999</v>
      </c>
      <c r="D157" s="1">
        <f>'PR-RAS'!E161</f>
        <v>27803.439999999999</v>
      </c>
      <c r="E157" s="1">
        <v>0</v>
      </c>
      <c r="F157" s="1">
        <v>0</v>
      </c>
      <c r="G157" s="2">
        <f t="shared" si="0"/>
        <v>11579.213879999999</v>
      </c>
      <c r="H157" s="2">
        <f t="shared" si="1"/>
        <v>0.59000000000014552</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128671.44</v>
      </c>
      <c r="D159" s="1">
        <f>'PR-RAS'!E163</f>
        <v>136893.99</v>
      </c>
      <c r="E159" s="1">
        <v>0</v>
      </c>
      <c r="F159" s="1">
        <v>0</v>
      </c>
      <c r="G159" s="2">
        <f t="shared" si="0"/>
        <v>63588.588360000002</v>
      </c>
      <c r="H159" s="2">
        <f t="shared" si="1"/>
        <v>0.45000000001164153</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1729.9</v>
      </c>
      <c r="D160" s="1">
        <f>'PR-RAS'!E164</f>
        <v>2541.4899999999998</v>
      </c>
      <c r="E160" s="1">
        <v>0</v>
      </c>
      <c r="F160" s="1">
        <v>0</v>
      </c>
      <c r="G160" s="2">
        <f t="shared" si="0"/>
        <v>1083.2479199999998</v>
      </c>
      <c r="H160" s="2">
        <f t="shared" si="1"/>
        <v>0.58999999999969077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1729.9</v>
      </c>
      <c r="D162" s="1">
        <f>'PR-RAS'!E166</f>
        <v>2541.4899999999998</v>
      </c>
      <c r="E162" s="1">
        <v>0</v>
      </c>
      <c r="F162" s="1">
        <v>0</v>
      </c>
      <c r="G162" s="2">
        <f t="shared" si="0"/>
        <v>1096.8736799999999</v>
      </c>
      <c r="H162" s="2">
        <f t="shared" si="1"/>
        <v>0.58999999999969077</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18571.46</v>
      </c>
      <c r="D165" s="1">
        <f>'PR-RAS'!E169</f>
        <v>20707.64</v>
      </c>
      <c r="E165" s="1">
        <v>0</v>
      </c>
      <c r="F165" s="1">
        <v>0</v>
      </c>
      <c r="G165" s="2">
        <f t="shared" si="0"/>
        <v>9837.8253600000007</v>
      </c>
      <c r="H165" s="2">
        <f t="shared" si="1"/>
        <v>0.81999999999970896</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6483.62</v>
      </c>
      <c r="D166" s="1">
        <f>'PR-RAS'!E170</f>
        <v>5129.83</v>
      </c>
      <c r="E166" s="1">
        <v>0</v>
      </c>
      <c r="F166" s="1">
        <v>0</v>
      </c>
      <c r="G166" s="2">
        <f t="shared" si="0"/>
        <v>2762.6412</v>
      </c>
      <c r="H166" s="2">
        <f t="shared" si="1"/>
        <v>0.5500000000001819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4803.62</v>
      </c>
      <c r="D168" s="1">
        <f>'PR-RAS'!E172</f>
        <v>6780.5</v>
      </c>
      <c r="E168" s="1">
        <v>0</v>
      </c>
      <c r="F168" s="1">
        <v>0</v>
      </c>
      <c r="G168" s="2">
        <f t="shared" si="0"/>
        <v>3066.8915400000001</v>
      </c>
      <c r="H168" s="2">
        <f t="shared" si="1"/>
        <v>0.88000000000010914</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5117.04</v>
      </c>
      <c r="D169" s="1">
        <f>'PR-RAS'!E173</f>
        <v>7799.16</v>
      </c>
      <c r="E169" s="1">
        <v>0</v>
      </c>
      <c r="F169" s="1">
        <v>0</v>
      </c>
      <c r="G169" s="2">
        <f t="shared" si="0"/>
        <v>3480.1804800000004</v>
      </c>
      <c r="H169" s="2">
        <f t="shared" si="1"/>
        <v>0.1999999999998181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2167.1799999999998</v>
      </c>
      <c r="D170" s="1">
        <f>'PR-RAS'!E174</f>
        <v>998.15</v>
      </c>
      <c r="E170" s="1">
        <v>0</v>
      </c>
      <c r="F170" s="1">
        <v>0</v>
      </c>
      <c r="G170" s="2">
        <f t="shared" si="0"/>
        <v>703.62811999999997</v>
      </c>
      <c r="H170" s="2">
        <f t="shared" si="1"/>
        <v>0.32999999999981355</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100119.22</v>
      </c>
      <c r="D173" s="1">
        <f>'PR-RAS'!E177</f>
        <v>108448.43</v>
      </c>
      <c r="E173" s="1">
        <v>0</v>
      </c>
      <c r="F173" s="1">
        <v>0</v>
      </c>
      <c r="G173" s="2">
        <f t="shared" si="0"/>
        <v>54526.765759999987</v>
      </c>
      <c r="H173" s="2">
        <f t="shared" si="1"/>
        <v>0.64999999999417923</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572.39</v>
      </c>
      <c r="D174" s="1">
        <f>'PR-RAS'!E178</f>
        <v>1711.49</v>
      </c>
      <c r="E174" s="1">
        <v>0</v>
      </c>
      <c r="F174" s="1">
        <v>0</v>
      </c>
      <c r="G174" s="2">
        <f t="shared" si="0"/>
        <v>691.19900999999993</v>
      </c>
      <c r="H174" s="2">
        <f t="shared" si="1"/>
        <v>0.87999999999999545</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88727.61</v>
      </c>
      <c r="D175" s="1">
        <f>'PR-RAS'!E179</f>
        <v>93693.78</v>
      </c>
      <c r="E175" s="1">
        <v>0</v>
      </c>
      <c r="F175" s="1">
        <v>0</v>
      </c>
      <c r="G175" s="2">
        <f t="shared" si="0"/>
        <v>48044.039579999997</v>
      </c>
      <c r="H175" s="2">
        <f t="shared" si="1"/>
        <v>0.61000000000058208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353.76</v>
      </c>
      <c r="E176" s="1">
        <v>0</v>
      </c>
      <c r="F176" s="1">
        <v>0</v>
      </c>
      <c r="G176" s="2">
        <f t="shared" si="0"/>
        <v>123.81599999999999</v>
      </c>
      <c r="H176" s="2">
        <f t="shared" si="1"/>
        <v>0.24000000000000909</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4487.72</v>
      </c>
      <c r="D177" s="1">
        <f>'PR-RAS'!E181</f>
        <v>5612.62</v>
      </c>
      <c r="E177" s="1">
        <v>0</v>
      </c>
      <c r="F177" s="1">
        <v>0</v>
      </c>
      <c r="G177" s="2">
        <f t="shared" si="0"/>
        <v>2765.4809599999999</v>
      </c>
      <c r="H177" s="2">
        <f t="shared" si="1"/>
        <v>0.65999999999985448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6331.5</v>
      </c>
      <c r="D180" s="1">
        <f>'PR-RAS'!E184</f>
        <v>6313.08</v>
      </c>
      <c r="E180" s="1">
        <v>0</v>
      </c>
      <c r="F180" s="1">
        <v>0</v>
      </c>
      <c r="G180" s="2">
        <f t="shared" si="0"/>
        <v>3393.4211399999999</v>
      </c>
      <c r="H180" s="2">
        <f t="shared" si="1"/>
        <v>0.57999999999992724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0</v>
      </c>
      <c r="D181" s="1">
        <f>'PR-RAS'!E185</f>
        <v>430</v>
      </c>
      <c r="E181" s="1">
        <v>0</v>
      </c>
      <c r="F181" s="1">
        <v>0</v>
      </c>
      <c r="G181" s="2">
        <f t="shared" si="0"/>
        <v>154.79999999999998</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333.7</v>
      </c>
      <c r="E182" s="1">
        <v>0</v>
      </c>
      <c r="F182" s="1">
        <v>0</v>
      </c>
      <c r="G182" s="2">
        <f t="shared" si="0"/>
        <v>120.79939999999999</v>
      </c>
      <c r="H182" s="2">
        <f t="shared" si="1"/>
        <v>0.30000000000001137</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8250.86</v>
      </c>
      <c r="D184" s="1">
        <f>'PR-RAS'!E188</f>
        <v>5196.43</v>
      </c>
      <c r="E184" s="1">
        <v>0</v>
      </c>
      <c r="F184" s="1">
        <v>0</v>
      </c>
      <c r="G184" s="2">
        <f t="shared" si="0"/>
        <v>3411.8007600000001</v>
      </c>
      <c r="H184" s="2">
        <f t="shared" si="1"/>
        <v>0.56999999999970896</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1188.8399999999999</v>
      </c>
      <c r="D185" s="1">
        <f>'PR-RAS'!E189</f>
        <v>1348.44</v>
      </c>
      <c r="E185" s="1">
        <v>0</v>
      </c>
      <c r="F185" s="1">
        <v>0</v>
      </c>
      <c r="G185" s="2">
        <f t="shared" si="0"/>
        <v>714.97248000000002</v>
      </c>
      <c r="H185" s="2">
        <f t="shared" si="1"/>
        <v>0.60000000000013642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1894.62</v>
      </c>
      <c r="D186" s="1">
        <f>'PR-RAS'!E190</f>
        <v>2732.49</v>
      </c>
      <c r="E186" s="1">
        <v>0</v>
      </c>
      <c r="F186" s="1">
        <v>0</v>
      </c>
      <c r="G186" s="2">
        <f t="shared" si="0"/>
        <v>1361.5259999999998</v>
      </c>
      <c r="H186" s="2">
        <f t="shared" si="1"/>
        <v>0.86999999999989086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204</v>
      </c>
      <c r="E187" s="1">
        <v>0</v>
      </c>
      <c r="F187" s="1">
        <v>0</v>
      </c>
      <c r="G187" s="2">
        <f t="shared" si="0"/>
        <v>75.888000000000005</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5167.3999999999996</v>
      </c>
      <c r="D191" s="1">
        <f>'PR-RAS'!E195</f>
        <v>911.5</v>
      </c>
      <c r="E191" s="1">
        <v>0</v>
      </c>
      <c r="F191" s="1">
        <v>0</v>
      </c>
      <c r="G191" s="2">
        <f t="shared" si="0"/>
        <v>1328.1759999999999</v>
      </c>
      <c r="H191" s="2">
        <f t="shared" si="1"/>
        <v>0.8999999999996362</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1552.05</v>
      </c>
      <c r="D192" s="1">
        <f>'PR-RAS'!E196</f>
        <v>1766.66</v>
      </c>
      <c r="E192" s="1">
        <v>0</v>
      </c>
      <c r="F192" s="1">
        <v>0</v>
      </c>
      <c r="G192" s="2">
        <f t="shared" si="0"/>
        <v>971.30566999999996</v>
      </c>
      <c r="H192" s="2">
        <f t="shared" si="1"/>
        <v>0.38999999999987267</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1552.05</v>
      </c>
      <c r="D206" s="1">
        <f>'PR-RAS'!E210</f>
        <v>1766.66</v>
      </c>
      <c r="E206" s="1">
        <v>0</v>
      </c>
      <c r="F206" s="1">
        <v>0</v>
      </c>
      <c r="G206" s="2">
        <f t="shared" si="0"/>
        <v>1042.5008499999999</v>
      </c>
      <c r="H206" s="2">
        <f t="shared" si="1"/>
        <v>0.38999999999987267</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1552.05</v>
      </c>
      <c r="D207" s="1">
        <f>'PR-RAS'!E211</f>
        <v>1766.66</v>
      </c>
      <c r="E207" s="1">
        <v>0</v>
      </c>
      <c r="F207" s="1">
        <v>0</v>
      </c>
      <c r="G207" s="2">
        <f t="shared" si="0"/>
        <v>1047.5862199999999</v>
      </c>
      <c r="H207" s="2">
        <f t="shared" si="1"/>
        <v>0.38999999999987267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280752.17</v>
      </c>
      <c r="D285" s="1">
        <f>'PR-RAS'!E289</f>
        <v>354940.63999999996</v>
      </c>
      <c r="E285" s="1">
        <v>0</v>
      </c>
      <c r="F285" s="1">
        <v>0</v>
      </c>
      <c r="G285" s="2">
        <f t="shared" si="8"/>
        <v>281339.89979999996</v>
      </c>
      <c r="H285" s="2">
        <f t="shared" si="9"/>
        <v>0.53000000002793968</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27228.280000000028</v>
      </c>
      <c r="D286" s="1">
        <f>'PR-RAS'!E290</f>
        <v>287411.8000000001</v>
      </c>
      <c r="E286" s="1">
        <v>0</v>
      </c>
      <c r="F286" s="1">
        <v>0</v>
      </c>
      <c r="G286" s="2">
        <f t="shared" si="8"/>
        <v>171584.78580000004</v>
      </c>
      <c r="H286" s="2">
        <f t="shared" si="9"/>
        <v>0.47999999992316589</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5961</v>
      </c>
      <c r="D288" s="1">
        <f>'PR-RAS'!E292</f>
        <v>2005.78</v>
      </c>
      <c r="E288" s="1">
        <v>0</v>
      </c>
      <c r="F288" s="1">
        <v>0</v>
      </c>
      <c r="G288" s="2">
        <f t="shared" si="8"/>
        <v>2862.1247199999998</v>
      </c>
      <c r="H288" s="2">
        <f t="shared" si="9"/>
        <v>0.22000000000002728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3384.85</v>
      </c>
      <c r="D290" s="1">
        <f>'PR-RAS'!E294</f>
        <v>1949.78</v>
      </c>
      <c r="E290" s="1">
        <v>0</v>
      </c>
      <c r="F290" s="1">
        <v>0</v>
      </c>
      <c r="G290" s="2">
        <f t="shared" si="8"/>
        <v>2105.1944899999999</v>
      </c>
      <c r="H290" s="2">
        <f t="shared" si="9"/>
        <v>0.37000000000011823</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3384.85</v>
      </c>
      <c r="D291" s="1">
        <f>'PR-RAS'!E295</f>
        <v>1949.78</v>
      </c>
      <c r="E291" s="1">
        <v>0</v>
      </c>
      <c r="F291" s="1">
        <v>0</v>
      </c>
      <c r="G291" s="2">
        <f t="shared" si="8"/>
        <v>2112.4788999999996</v>
      </c>
      <c r="H291" s="2">
        <f t="shared" si="9"/>
        <v>0.37000000000011823</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31183.5</v>
      </c>
      <c r="D345" s="1">
        <f>'PR-RAS'!E350</f>
        <v>316607.90000000002</v>
      </c>
      <c r="E345" s="1">
        <v>0</v>
      </c>
      <c r="F345" s="1">
        <v>0</v>
      </c>
      <c r="G345" s="2">
        <f t="shared" si="8"/>
        <v>228553.35920000001</v>
      </c>
      <c r="H345" s="2">
        <f t="shared" si="9"/>
        <v>0.59999999997671694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31183.5</v>
      </c>
      <c r="D358" s="1">
        <f>'PR-RAS'!E363</f>
        <v>316607.90000000002</v>
      </c>
      <c r="E358" s="1">
        <v>0</v>
      </c>
      <c r="F358" s="1">
        <v>0</v>
      </c>
      <c r="G358" s="2">
        <f t="shared" si="8"/>
        <v>237190.55009999999</v>
      </c>
      <c r="H358" s="2">
        <f t="shared" si="9"/>
        <v>0.59999999997671694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250336.88</v>
      </c>
      <c r="E359" s="1">
        <v>0</v>
      </c>
      <c r="F359" s="1">
        <v>0</v>
      </c>
      <c r="G359" s="2">
        <f t="shared" si="8"/>
        <v>179241.20608</v>
      </c>
      <c r="H359" s="2">
        <f t="shared" si="9"/>
        <v>0.11999999999534339</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250336.88</v>
      </c>
      <c r="E361" s="1">
        <v>0</v>
      </c>
      <c r="F361" s="1">
        <v>0</v>
      </c>
      <c r="G361" s="2">
        <f t="shared" si="8"/>
        <v>180242.55359999998</v>
      </c>
      <c r="H361" s="2">
        <f t="shared" si="9"/>
        <v>0.11999999999534339</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31183.5</v>
      </c>
      <c r="D364" s="1">
        <f>'PR-RAS'!E369</f>
        <v>44681.51</v>
      </c>
      <c r="E364" s="1">
        <v>0</v>
      </c>
      <c r="F364" s="1">
        <v>0</v>
      </c>
      <c r="G364" s="2">
        <f t="shared" si="8"/>
        <v>43758.386760000001</v>
      </c>
      <c r="H364" s="2">
        <f t="shared" si="9"/>
        <v>0.98999999999796273</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31183.5</v>
      </c>
      <c r="D371" s="1">
        <f>'PR-RAS'!E376</f>
        <v>44681.51</v>
      </c>
      <c r="E371" s="1">
        <v>0</v>
      </c>
      <c r="F371" s="1">
        <v>0</v>
      </c>
      <c r="G371" s="2">
        <f t="shared" si="8"/>
        <v>44602.212400000004</v>
      </c>
      <c r="H371" s="2">
        <f t="shared" si="9"/>
        <v>0.98999999999796273</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21589.51</v>
      </c>
      <c r="E373" s="1">
        <v>0</v>
      </c>
      <c r="F373" s="1">
        <v>0</v>
      </c>
      <c r="G373" s="2">
        <f t="shared" si="8"/>
        <v>16062.595439999999</v>
      </c>
      <c r="H373" s="2">
        <f t="shared" si="9"/>
        <v>0.49000000000160071</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21589.51</v>
      </c>
      <c r="E374" s="1">
        <v>0</v>
      </c>
      <c r="F374" s="1">
        <v>0</v>
      </c>
      <c r="G374" s="2">
        <f t="shared" si="8"/>
        <v>16105.774459999999</v>
      </c>
      <c r="H374" s="2">
        <f t="shared" si="9"/>
        <v>0.49000000000160071</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31183.5</v>
      </c>
      <c r="D403" s="1">
        <f>'PR-RAS'!E408</f>
        <v>316607.90000000002</v>
      </c>
      <c r="E403" s="1">
        <v>0</v>
      </c>
      <c r="F403" s="1">
        <v>0</v>
      </c>
      <c r="G403" s="2">
        <f t="shared" si="8"/>
        <v>267088.51860000001</v>
      </c>
      <c r="H403" s="2">
        <f t="shared" si="9"/>
        <v>0.59999999997671694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307980.45</v>
      </c>
      <c r="D407" s="1">
        <f>'PR-RAS'!E412</f>
        <v>642352.44000000006</v>
      </c>
      <c r="E407" s="1">
        <v>0</v>
      </c>
      <c r="F407" s="1">
        <v>0</v>
      </c>
      <c r="G407" s="2">
        <f t="shared" si="8"/>
        <v>646630.24398000003</v>
      </c>
      <c r="H407" s="2">
        <f t="shared" si="9"/>
        <v>0.8900000000721775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311935.67</v>
      </c>
      <c r="D408" s="1">
        <f>'PR-RAS'!E413</f>
        <v>671548.54</v>
      </c>
      <c r="E408" s="1">
        <v>0</v>
      </c>
      <c r="F408" s="1">
        <v>0</v>
      </c>
      <c r="G408" s="2">
        <f t="shared" si="8"/>
        <v>673598.32924999995</v>
      </c>
      <c r="H408" s="2">
        <f t="shared" si="9"/>
        <v>0.78999999997904524</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3955.2199999999721</v>
      </c>
      <c r="D410" s="1">
        <f>'PR-RAS'!E415</f>
        <v>29196.099999999977</v>
      </c>
      <c r="E410" s="1">
        <v>0</v>
      </c>
      <c r="F410" s="1">
        <v>0</v>
      </c>
      <c r="G410" s="2">
        <f t="shared" si="8"/>
        <v>25500.094779999967</v>
      </c>
      <c r="H410" s="2">
        <f t="shared" si="9"/>
        <v>0.31999999994877726</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5961</v>
      </c>
      <c r="D411" s="1">
        <f>'PR-RAS'!E416</f>
        <v>2005.78</v>
      </c>
      <c r="E411" s="1">
        <v>0</v>
      </c>
      <c r="F411" s="1">
        <v>0</v>
      </c>
      <c r="G411" s="2">
        <f t="shared" si="8"/>
        <v>4088.7495999999996</v>
      </c>
      <c r="H411" s="2">
        <f t="shared" si="9"/>
        <v>0.22000000000002728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3384.85</v>
      </c>
      <c r="D413" s="1">
        <f>'PR-RAS'!E418</f>
        <v>1949.78</v>
      </c>
      <c r="E413" s="1">
        <v>0</v>
      </c>
      <c r="F413" s="1">
        <v>0</v>
      </c>
      <c r="G413" s="2">
        <f t="shared" si="8"/>
        <v>3001.1769199999999</v>
      </c>
      <c r="H413" s="2">
        <f t="shared" si="9"/>
        <v>0.37000000000011823</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307980.45</v>
      </c>
      <c r="D633" s="1">
        <f>'PR-RAS'!E639</f>
        <v>642352.44000000006</v>
      </c>
      <c r="E633" s="1">
        <v>0</v>
      </c>
      <c r="F633" s="1">
        <v>0</v>
      </c>
      <c r="G633" s="2">
        <f t="shared" si="10"/>
        <v>1006577.1285600001</v>
      </c>
      <c r="H633" s="2">
        <f t="shared" si="11"/>
        <v>0.8900000000721775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311935.67</v>
      </c>
      <c r="D634" s="1">
        <f>'PR-RAS'!E640</f>
        <v>671548.54</v>
      </c>
      <c r="E634" s="1">
        <v>0</v>
      </c>
      <c r="F634" s="1">
        <v>0</v>
      </c>
      <c r="G634" s="2">
        <f t="shared" si="10"/>
        <v>1047635.73075</v>
      </c>
      <c r="H634" s="2">
        <f t="shared" si="11"/>
        <v>0.78999999997904524</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3955.2199999999721</v>
      </c>
      <c r="D636" s="1">
        <f>'PR-RAS'!E642</f>
        <v>29196.099999999977</v>
      </c>
      <c r="E636" s="1">
        <v>0</v>
      </c>
      <c r="F636" s="1">
        <v>0</v>
      </c>
      <c r="G636" s="2">
        <f t="shared" si="10"/>
        <v>39590.61169999995</v>
      </c>
      <c r="H636" s="2">
        <f t="shared" si="11"/>
        <v>0.31999999994877726</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5961</v>
      </c>
      <c r="D637" s="1">
        <f>'PR-RAS'!E643</f>
        <v>2005.78</v>
      </c>
      <c r="E637" s="1">
        <v>0</v>
      </c>
      <c r="F637" s="1">
        <v>0</v>
      </c>
      <c r="G637" s="2">
        <f t="shared" si="10"/>
        <v>6342.5481599999994</v>
      </c>
      <c r="H637" s="2">
        <f t="shared" si="11"/>
        <v>0.22000000000002728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2005.7800000000279</v>
      </c>
      <c r="D639" s="1">
        <f>'PR-RAS'!E645</f>
        <v>0</v>
      </c>
      <c r="E639" s="1">
        <v>0</v>
      </c>
      <c r="F639" s="1">
        <v>0</v>
      </c>
      <c r="G639" s="2">
        <f t="shared" si="10"/>
        <v>1279.6876400000178</v>
      </c>
      <c r="H639" s="2">
        <f t="shared" si="11"/>
        <v>0.21999999997206032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27190.319999999978</v>
      </c>
      <c r="E640" s="1">
        <v>0</v>
      </c>
      <c r="F640" s="1">
        <v>0</v>
      </c>
      <c r="G640" s="2">
        <f t="shared" si="10"/>
        <v>34749.228959999971</v>
      </c>
      <c r="H640" s="2">
        <f t="shared" si="11"/>
        <v>0.31999999997788109</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13402.6</v>
      </c>
      <c r="D641" s="1">
        <f>'PR-RAS'!E647</f>
        <v>0</v>
      </c>
      <c r="E641" s="1">
        <v>0</v>
      </c>
      <c r="F641" s="1">
        <v>0</v>
      </c>
      <c r="G641" s="2">
        <f t="shared" si="10"/>
        <v>8577.6640000000007</v>
      </c>
      <c r="H641" s="2">
        <f t="shared" si="11"/>
        <v>0.3999999999996362</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21576.59</v>
      </c>
      <c r="D642" s="1">
        <f>'PR-RAS'!E649</f>
        <v>1951.78</v>
      </c>
      <c r="E642" s="1">
        <v>0</v>
      </c>
      <c r="F642" s="1">
        <v>0</v>
      </c>
      <c r="G642" s="2">
        <f t="shared" si="10"/>
        <v>16332.776150000002</v>
      </c>
      <c r="H642" s="2">
        <f t="shared" si="11"/>
        <v>0.62999999999988177</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314219.08</v>
      </c>
      <c r="D643" s="1">
        <f>'PR-RAS'!E650</f>
        <v>649758.28</v>
      </c>
      <c r="E643" s="1">
        <v>0</v>
      </c>
      <c r="F643" s="1">
        <v>0</v>
      </c>
      <c r="G643" s="2">
        <f t="shared" si="10"/>
        <v>1036018.2808800001</v>
      </c>
      <c r="H643" s="2">
        <f t="shared" si="11"/>
        <v>0.36000000004423782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333843.89</v>
      </c>
      <c r="D644" s="1">
        <f>'PR-RAS'!E651</f>
        <v>641155.98</v>
      </c>
      <c r="E644" s="1">
        <v>0</v>
      </c>
      <c r="F644" s="1">
        <v>0</v>
      </c>
      <c r="G644" s="2">
        <f t="shared" si="10"/>
        <v>1039188.2115500001</v>
      </c>
      <c r="H644" s="2">
        <f t="shared" si="11"/>
        <v>0.13000000000465661</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1951.7800000000279</v>
      </c>
      <c r="D645" s="1">
        <f>'PR-RAS'!E652</f>
        <v>10554.080000000075</v>
      </c>
      <c r="E645" s="1">
        <v>0</v>
      </c>
      <c r="F645" s="1">
        <v>0</v>
      </c>
      <c r="G645" s="2">
        <f t="shared" si="10"/>
        <v>14850.601360000115</v>
      </c>
      <c r="H645" s="2">
        <f t="shared" si="11"/>
        <v>0.30000000004656613</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v>
      </c>
      <c r="D647" s="1">
        <f>'PR-RAS'!E654</f>
        <v>10</v>
      </c>
      <c r="E647" s="1">
        <v>0</v>
      </c>
      <c r="F647" s="1">
        <v>0</v>
      </c>
      <c r="G647" s="2">
        <f t="shared" si="10"/>
        <v>18.734000000000002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9</v>
      </c>
      <c r="D649" s="1">
        <f>'PR-RAS'!E656</f>
        <v>10</v>
      </c>
      <c r="E649" s="1">
        <v>0</v>
      </c>
      <c r="F649" s="1">
        <v>0</v>
      </c>
      <c r="G649" s="2">
        <f t="shared" si="10"/>
        <v>18.792000000000002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5497</v>
      </c>
      <c r="D709" s="1">
        <f>'PR-RAS'!E716</f>
        <v>0</v>
      </c>
      <c r="E709" s="1">
        <v>0</v>
      </c>
      <c r="F709" s="1">
        <v>0</v>
      </c>
      <c r="G709" s="2">
        <f t="shared" si="10"/>
        <v>3891.8759999999997</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1729.9</v>
      </c>
      <c r="D711" s="1">
        <f>'PR-RAS'!E718</f>
        <v>2541.4899999999998</v>
      </c>
      <c r="E711" s="1">
        <v>0</v>
      </c>
      <c r="F711" s="1">
        <v>0</v>
      </c>
      <c r="G711" s="2">
        <f t="shared" si="10"/>
        <v>4837.1447999999991</v>
      </c>
      <c r="H711" s="2">
        <f t="shared" si="11"/>
        <v>0.58999999999969077</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485.3</v>
      </c>
      <c r="D715" s="1">
        <f>'PR-RAS'!E722</f>
        <v>1560.08</v>
      </c>
      <c r="E715" s="1">
        <v>0</v>
      </c>
      <c r="F715" s="1">
        <v>0</v>
      </c>
      <c r="G715" s="2">
        <f t="shared" si="10"/>
        <v>2574.29844</v>
      </c>
      <c r="H715" s="2">
        <f t="shared" si="11"/>
        <v>0.37999999999993861</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1188.8399999999999</v>
      </c>
      <c r="D718" s="1">
        <f>'PR-RAS'!E725</f>
        <v>1348.44</v>
      </c>
      <c r="E718" s="1">
        <v>0</v>
      </c>
      <c r="F718" s="1">
        <v>0</v>
      </c>
      <c r="G718" s="2">
        <f t="shared" si="10"/>
        <v>2786.06124</v>
      </c>
      <c r="H718" s="2">
        <f t="shared" si="11"/>
        <v>0.60000000000013642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265.45</v>
      </c>
      <c r="D719" s="1">
        <f>'PR-RAS'!E726</f>
        <v>0</v>
      </c>
      <c r="E719" s="1">
        <v>0</v>
      </c>
      <c r="F719" s="1">
        <v>0</v>
      </c>
      <c r="G719" s="2">
        <f t="shared" si="10"/>
        <v>190.59309999999999</v>
      </c>
      <c r="H719" s="2">
        <f t="shared" si="11"/>
        <v>0.44999999999998863</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90015.87</v>
      </c>
      <c r="D984" s="6">
        <f>BILANCA!E6</f>
        <v>379892.86</v>
      </c>
      <c r="E984" s="6">
        <v>0</v>
      </c>
      <c r="F984" s="6">
        <v>0</v>
      </c>
      <c r="G984" s="7">
        <f t="shared" ref="G984:G1241" si="22">B984/1000*C984+B984/500*D984</f>
        <v>849.80158999999992</v>
      </c>
      <c r="H984" s="7">
        <f t="shared" si="19"/>
        <v>0.27000000001862645</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71276.639999999999</v>
      </c>
      <c r="D985" s="1">
        <f>BILANCA!E7</f>
        <v>367389</v>
      </c>
      <c r="E985" s="1">
        <v>0</v>
      </c>
      <c r="F985" s="1">
        <v>0</v>
      </c>
      <c r="G985" s="2">
        <f t="shared" si="22"/>
        <v>1612.1092800000001</v>
      </c>
      <c r="H985" s="2">
        <f t="shared" si="19"/>
        <v>0.36000000000058208</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18802.650000000001</v>
      </c>
      <c r="D988" s="1">
        <f>BILANCA!E10</f>
        <v>0</v>
      </c>
      <c r="E988" s="1">
        <v>0</v>
      </c>
      <c r="F988" s="1">
        <v>0</v>
      </c>
      <c r="G988" s="2">
        <f t="shared" si="22"/>
        <v>94.013250000000014</v>
      </c>
      <c r="H988" s="2">
        <f t="shared" si="19"/>
        <v>0.34999999999854481</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18802.650000000001</v>
      </c>
      <c r="D989" s="1">
        <f>BILANCA!E11</f>
        <v>0</v>
      </c>
      <c r="E989" s="1">
        <v>0</v>
      </c>
      <c r="F989" s="1">
        <v>0</v>
      </c>
      <c r="G989" s="2">
        <f t="shared" si="22"/>
        <v>112.81590000000001</v>
      </c>
      <c r="H989" s="2">
        <f t="shared" si="19"/>
        <v>0.34999999999854481</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71276.639999999999</v>
      </c>
      <c r="D990" s="1">
        <f>BILANCA!E12</f>
        <v>117052.12</v>
      </c>
      <c r="E990" s="1">
        <v>0</v>
      </c>
      <c r="F990" s="1">
        <v>0</v>
      </c>
      <c r="G990" s="2">
        <f t="shared" si="22"/>
        <v>2137.6661599999998</v>
      </c>
      <c r="H990" s="2">
        <f t="shared" si="19"/>
        <v>0.47999999999592546</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9403.0199999999968</v>
      </c>
      <c r="D991" s="1">
        <f>BILANCA!E13</f>
        <v>8560.3299999999945</v>
      </c>
      <c r="E991" s="1">
        <v>0</v>
      </c>
      <c r="F991" s="1">
        <v>0</v>
      </c>
      <c r="G991" s="2">
        <f t="shared" si="22"/>
        <v>212.18943999999988</v>
      </c>
      <c r="H991" s="2">
        <f t="shared" si="19"/>
        <v>0.34999999999126885</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43170.45</v>
      </c>
      <c r="D993" s="1">
        <f>BILANCA!E15</f>
        <v>43170.45</v>
      </c>
      <c r="E993" s="1">
        <v>0</v>
      </c>
      <c r="F993" s="1">
        <v>0</v>
      </c>
      <c r="G993" s="2">
        <f t="shared" si="22"/>
        <v>1295.1134999999999</v>
      </c>
      <c r="H993" s="2">
        <f t="shared" si="19"/>
        <v>0.89999999999417923</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33767.43</v>
      </c>
      <c r="D996" s="1">
        <f>BILANCA!E18</f>
        <v>34610.120000000003</v>
      </c>
      <c r="E996" s="1">
        <v>0</v>
      </c>
      <c r="F996" s="1">
        <v>0</v>
      </c>
      <c r="G996" s="2">
        <f t="shared" si="22"/>
        <v>1338.83971</v>
      </c>
      <c r="H996" s="2">
        <f t="shared" si="19"/>
        <v>0.55000000000291038</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61873.62</v>
      </c>
      <c r="D997" s="1">
        <f>BILANCA!E19</f>
        <v>88701.38</v>
      </c>
      <c r="E997" s="1">
        <v>0</v>
      </c>
      <c r="F997" s="1">
        <v>0</v>
      </c>
      <c r="G997" s="2">
        <f t="shared" si="22"/>
        <v>3349.8693200000002</v>
      </c>
      <c r="H997" s="2">
        <f t="shared" si="19"/>
        <v>0.76000000000203727</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7206.92</v>
      </c>
      <c r="D998" s="1">
        <f>BILANCA!E20</f>
        <v>7883.91</v>
      </c>
      <c r="E998" s="1">
        <v>0</v>
      </c>
      <c r="F998" s="1">
        <v>0</v>
      </c>
      <c r="G998" s="2">
        <f t="shared" si="22"/>
        <v>344.62109999999996</v>
      </c>
      <c r="H998" s="2">
        <f t="shared" si="19"/>
        <v>0.17000000000007276</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39077.120000000003</v>
      </c>
      <c r="E1000" s="1">
        <v>0</v>
      </c>
      <c r="F1000" s="1">
        <v>0</v>
      </c>
      <c r="G1000" s="2">
        <f t="shared" si="22"/>
        <v>1328.6220800000001</v>
      </c>
      <c r="H1000" s="2">
        <f t="shared" si="19"/>
        <v>0.12000000000261934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20938.189999999999</v>
      </c>
      <c r="D1003" s="1">
        <f>BILANCA!E25</f>
        <v>22849.040000000001</v>
      </c>
      <c r="E1003" s="1">
        <v>0</v>
      </c>
      <c r="F1003" s="1">
        <v>0</v>
      </c>
      <c r="G1003" s="2">
        <f t="shared" si="22"/>
        <v>1332.7254</v>
      </c>
      <c r="H1003" s="2">
        <f t="shared" si="19"/>
        <v>0.22999999999956344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66812.55</v>
      </c>
      <c r="D1004" s="1">
        <f>BILANCA!E26</f>
        <v>69829.100000000006</v>
      </c>
      <c r="E1004" s="1">
        <v>0</v>
      </c>
      <c r="F1004" s="1">
        <v>0</v>
      </c>
      <c r="G1004" s="2">
        <f t="shared" si="22"/>
        <v>4335.8857500000004</v>
      </c>
      <c r="H1004" s="2">
        <f t="shared" si="19"/>
        <v>0.55000000000291038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33084.04</v>
      </c>
      <c r="D1006" s="1">
        <f>BILANCA!E28</f>
        <v>50937.79</v>
      </c>
      <c r="E1006" s="1">
        <v>0</v>
      </c>
      <c r="F1006" s="1">
        <v>0</v>
      </c>
      <c r="G1006" s="2">
        <f t="shared" si="22"/>
        <v>3104.0712599999997</v>
      </c>
      <c r="H1006" s="2">
        <f t="shared" si="19"/>
        <v>0.25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19790.41</v>
      </c>
      <c r="E1007" s="1">
        <v>0</v>
      </c>
      <c r="F1007" s="1">
        <v>0</v>
      </c>
      <c r="G1007" s="2">
        <f t="shared" si="22"/>
        <v>949.93968000000007</v>
      </c>
      <c r="H1007" s="2">
        <f t="shared" si="19"/>
        <v>0.40999999999985448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21589.51</v>
      </c>
      <c r="E1008" s="1">
        <v>0</v>
      </c>
      <c r="F1008" s="1">
        <v>0</v>
      </c>
      <c r="G1008" s="2">
        <f t="shared" si="22"/>
        <v>1079.4755</v>
      </c>
      <c r="H1008" s="2">
        <f t="shared" si="19"/>
        <v>0.49000000000160071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1799.1</v>
      </c>
      <c r="E1012" s="1">
        <v>0</v>
      </c>
      <c r="F1012" s="1">
        <v>0</v>
      </c>
      <c r="G1012" s="2">
        <f t="shared" si="22"/>
        <v>104.34780000000001</v>
      </c>
      <c r="H1012" s="2">
        <f t="shared" si="19"/>
        <v>9.9999999999909051E-2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7133.51</v>
      </c>
      <c r="D1032" s="1">
        <f>BILANCA!E54</f>
        <v>8131.66</v>
      </c>
      <c r="E1032" s="1">
        <v>0</v>
      </c>
      <c r="F1032" s="1">
        <v>0</v>
      </c>
      <c r="G1032" s="2">
        <f t="shared" si="22"/>
        <v>1146.4446700000001</v>
      </c>
      <c r="H1032" s="2">
        <f t="shared" si="19"/>
        <v>0.82999999999992724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7133.51</v>
      </c>
      <c r="D1033" s="1">
        <f>BILANCA!E55</f>
        <v>8131.66</v>
      </c>
      <c r="E1033" s="1">
        <v>0</v>
      </c>
      <c r="F1033" s="1">
        <v>0</v>
      </c>
      <c r="G1033" s="2">
        <f t="shared" si="22"/>
        <v>1169.8415</v>
      </c>
      <c r="H1033" s="2">
        <f t="shared" si="19"/>
        <v>0.82999999999992724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250336.88</v>
      </c>
      <c r="E1034" s="1">
        <v>0</v>
      </c>
      <c r="F1034" s="1">
        <v>0</v>
      </c>
      <c r="G1034" s="2">
        <f t="shared" si="22"/>
        <v>25534.36176</v>
      </c>
      <c r="H1034" s="2">
        <f t="shared" si="19"/>
        <v>0.11999999999534339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250336.88</v>
      </c>
      <c r="E1035" s="1">
        <v>0</v>
      </c>
      <c r="F1035" s="1">
        <v>0</v>
      </c>
      <c r="G1035" s="2">
        <f t="shared" si="22"/>
        <v>26035.035519999998</v>
      </c>
      <c r="H1035" s="2">
        <f t="shared" si="19"/>
        <v>0.11999999999534339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18739.23</v>
      </c>
      <c r="D1046" s="1">
        <f>BILANCA!E68</f>
        <v>12503.86</v>
      </c>
      <c r="E1046" s="1">
        <v>0</v>
      </c>
      <c r="F1046" s="1">
        <v>0</v>
      </c>
      <c r="G1046" s="2">
        <f t="shared" si="22"/>
        <v>2756.0578500000001</v>
      </c>
      <c r="H1046" s="2">
        <f t="shared" si="19"/>
        <v>0.36999999999898137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1951.78</v>
      </c>
      <c r="D1047" s="1">
        <f>BILANCA!E69</f>
        <v>10554.08</v>
      </c>
      <c r="E1047" s="1">
        <v>0</v>
      </c>
      <c r="F1047" s="1">
        <v>0</v>
      </c>
      <c r="G1047" s="2">
        <f t="shared" si="22"/>
        <v>1475.8361600000001</v>
      </c>
      <c r="H1047" s="2">
        <f t="shared" si="19"/>
        <v>0.29999999999995453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1929.94</v>
      </c>
      <c r="D1048" s="1">
        <f>BILANCA!E70</f>
        <v>10554.08</v>
      </c>
      <c r="E1048" s="1">
        <v>0</v>
      </c>
      <c r="F1048" s="1">
        <v>0</v>
      </c>
      <c r="G1048" s="2">
        <f t="shared" si="22"/>
        <v>1497.4765000000002</v>
      </c>
      <c r="H1048" s="2">
        <f t="shared" si="19"/>
        <v>0.13999999999987267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1929.94</v>
      </c>
      <c r="D1050" s="1">
        <f>BILANCA!E72</f>
        <v>10554.08</v>
      </c>
      <c r="E1050" s="1">
        <v>0</v>
      </c>
      <c r="F1050" s="1">
        <v>0</v>
      </c>
      <c r="G1050" s="2">
        <f t="shared" si="22"/>
        <v>1543.5527000000002</v>
      </c>
      <c r="H1050" s="2">
        <f t="shared" si="19"/>
        <v>0.13999999999987267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21.84</v>
      </c>
      <c r="D1054" s="1">
        <f>BILANCA!E76</f>
        <v>0</v>
      </c>
      <c r="E1054" s="1">
        <v>0</v>
      </c>
      <c r="F1054" s="1">
        <v>0</v>
      </c>
      <c r="G1054" s="2">
        <f t="shared" si="22"/>
        <v>1.5506399999999998</v>
      </c>
      <c r="H1054" s="2">
        <f t="shared" si="19"/>
        <v>0.16000000000000014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3384.85</v>
      </c>
      <c r="D1124" s="1">
        <f>BILANCA!E146</f>
        <v>1949.78</v>
      </c>
      <c r="E1124" s="1">
        <v>0</v>
      </c>
      <c r="F1124" s="1">
        <v>0</v>
      </c>
      <c r="G1124" s="2">
        <f t="shared" si="22"/>
        <v>1027.1018099999999</v>
      </c>
      <c r="H1124" s="2">
        <f t="shared" si="23"/>
        <v>0.37000000000011823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3384.85</v>
      </c>
      <c r="D1138" s="1">
        <f>BILANCA!E160</f>
        <v>1949.78</v>
      </c>
      <c r="E1138" s="1">
        <v>0</v>
      </c>
      <c r="F1138" s="1">
        <v>0</v>
      </c>
      <c r="G1138" s="2">
        <f t="shared" si="22"/>
        <v>1129.0835499999998</v>
      </c>
      <c r="H1138" s="2">
        <f t="shared" si="23"/>
        <v>0.37000000000011823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13402.6</v>
      </c>
      <c r="D1148" s="1">
        <f>BILANCA!E170</f>
        <v>0</v>
      </c>
      <c r="E1148" s="1">
        <v>0</v>
      </c>
      <c r="F1148" s="1">
        <v>0</v>
      </c>
      <c r="G1148" s="2">
        <f t="shared" si="22"/>
        <v>2211.4290000000001</v>
      </c>
      <c r="H1148" s="2">
        <f t="shared" si="23"/>
        <v>0.3999999999996362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1207.9100000000001</v>
      </c>
      <c r="D1149" s="1">
        <f>BILANCA!E171</f>
        <v>0</v>
      </c>
      <c r="E1149" s="1">
        <v>0</v>
      </c>
      <c r="F1149" s="1">
        <v>0</v>
      </c>
      <c r="G1149" s="2">
        <f t="shared" si="22"/>
        <v>200.51306000000002</v>
      </c>
      <c r="H1149" s="2">
        <f t="shared" si="23"/>
        <v>8.9999999999918145E-2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12194.69</v>
      </c>
      <c r="D1151" s="1">
        <f>BILANCA!E173</f>
        <v>0</v>
      </c>
      <c r="E1151" s="1">
        <v>0</v>
      </c>
      <c r="F1151" s="1">
        <v>0</v>
      </c>
      <c r="G1151" s="2">
        <f t="shared" si="22"/>
        <v>2048.7079200000003</v>
      </c>
      <c r="H1151" s="2">
        <f t="shared" si="23"/>
        <v>0.30999999999949068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90015.87</v>
      </c>
      <c r="D1152" s="1">
        <f>BILANCA!E175</f>
        <v>379892.86</v>
      </c>
      <c r="E1152" s="1">
        <v>0</v>
      </c>
      <c r="F1152" s="1">
        <v>0</v>
      </c>
      <c r="G1152" s="2">
        <f t="shared" si="22"/>
        <v>143616.46871000002</v>
      </c>
      <c r="H1152" s="2">
        <f t="shared" si="23"/>
        <v>0.27000000001862645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13348.59</v>
      </c>
      <c r="D1153" s="1">
        <f>BILANCA!E176</f>
        <v>37744.39</v>
      </c>
      <c r="E1153" s="1">
        <v>0</v>
      </c>
      <c r="F1153" s="1">
        <v>0</v>
      </c>
      <c r="G1153" s="2">
        <f t="shared" si="22"/>
        <v>15102.3529</v>
      </c>
      <c r="H1153" s="2">
        <f t="shared" si="23"/>
        <v>0.7999999999992724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13348.59</v>
      </c>
      <c r="D1154" s="1">
        <f>BILANCA!E177</f>
        <v>19363.489999999998</v>
      </c>
      <c r="E1154" s="1">
        <v>0</v>
      </c>
      <c r="F1154" s="1">
        <v>0</v>
      </c>
      <c r="G1154" s="2">
        <f t="shared" si="22"/>
        <v>8904.9224699999995</v>
      </c>
      <c r="H1154" s="2">
        <f t="shared" si="23"/>
        <v>0.89999999999781721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11857.39</v>
      </c>
      <c r="D1155" s="1">
        <f>BILANCA!E178</f>
        <v>18970.78</v>
      </c>
      <c r="E1155" s="1">
        <v>0</v>
      </c>
      <c r="F1155" s="1">
        <v>0</v>
      </c>
      <c r="G1155" s="2">
        <f t="shared" si="22"/>
        <v>8565.4193999999989</v>
      </c>
      <c r="H1155" s="2">
        <f t="shared" si="23"/>
        <v>0.61000000000058208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1491.2</v>
      </c>
      <c r="D1156" s="1">
        <f>BILANCA!E179</f>
        <v>392.71</v>
      </c>
      <c r="E1156" s="1">
        <v>0</v>
      </c>
      <c r="F1156" s="1">
        <v>0</v>
      </c>
      <c r="G1156" s="2">
        <f t="shared" si="22"/>
        <v>393.85525999999999</v>
      </c>
      <c r="H1156" s="2">
        <f t="shared" si="23"/>
        <v>0.49000000000006594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18380.900000000001</v>
      </c>
      <c r="E1166" s="1">
        <v>0</v>
      </c>
      <c r="F1166" s="1">
        <v>0</v>
      </c>
      <c r="G1166" s="2">
        <f t="shared" si="22"/>
        <v>6727.4094000000005</v>
      </c>
      <c r="H1166" s="2">
        <f t="shared" si="23"/>
        <v>9.9999999998544808E-2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76667.28</v>
      </c>
      <c r="D1214" s="1">
        <f>BILANCA!E237</f>
        <v>342148.47</v>
      </c>
      <c r="E1214" s="1">
        <v>0</v>
      </c>
      <c r="F1214" s="1">
        <v>0</v>
      </c>
      <c r="G1214" s="2">
        <f t="shared" si="22"/>
        <v>175782.73481999998</v>
      </c>
      <c r="H1214" s="2">
        <f t="shared" si="23"/>
        <v>0.74999999997089617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71276.649999999994</v>
      </c>
      <c r="D1215" s="1">
        <f>BILANCA!E238</f>
        <v>367389.00999999995</v>
      </c>
      <c r="E1215" s="1">
        <v>0</v>
      </c>
      <c r="F1215" s="1">
        <v>0</v>
      </c>
      <c r="G1215" s="2">
        <f t="shared" si="22"/>
        <v>187004.68343999999</v>
      </c>
      <c r="H1215" s="2">
        <f t="shared" si="23"/>
        <v>0.35999999995692633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71276.649999999994</v>
      </c>
      <c r="D1216" s="1">
        <f>BILANCA!E239</f>
        <v>367389.00999999995</v>
      </c>
      <c r="E1216" s="1">
        <v>0</v>
      </c>
      <c r="F1216" s="1">
        <v>0</v>
      </c>
      <c r="G1216" s="2">
        <f t="shared" si="22"/>
        <v>187810.73810999998</v>
      </c>
      <c r="H1216" s="2">
        <f t="shared" si="23"/>
        <v>0.35999999995692633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46018.12</v>
      </c>
      <c r="D1217" s="1">
        <f>BILANCA!E240</f>
        <v>344706.72</v>
      </c>
      <c r="E1217" s="1">
        <v>0</v>
      </c>
      <c r="F1217" s="1">
        <v>0</v>
      </c>
      <c r="G1217" s="2">
        <f t="shared" si="22"/>
        <v>172090.98503999997</v>
      </c>
      <c r="H1217" s="2">
        <f t="shared" si="23"/>
        <v>0.40000000003055902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25258.53</v>
      </c>
      <c r="D1218" s="1">
        <f>BILANCA!E241</f>
        <v>22682.29</v>
      </c>
      <c r="E1218" s="1">
        <v>0</v>
      </c>
      <c r="F1218" s="1">
        <v>0</v>
      </c>
      <c r="G1218" s="2">
        <f t="shared" si="22"/>
        <v>16596.430849999997</v>
      </c>
      <c r="H1218" s="2">
        <f t="shared" si="23"/>
        <v>0.76000000000203727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2005.78</v>
      </c>
      <c r="D1222" s="1">
        <f>BILANCA!E245</f>
        <v>-27190.32</v>
      </c>
      <c r="E1222" s="1">
        <v>0</v>
      </c>
      <c r="F1222" s="1">
        <v>0</v>
      </c>
      <c r="G1222" s="2">
        <f t="shared" si="22"/>
        <v>-12517.591539999999</v>
      </c>
      <c r="H1222" s="2">
        <f t="shared" si="23"/>
        <v>0.53999999999973625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2005.78</v>
      </c>
      <c r="D1223" s="1">
        <f>BILANCA!E246</f>
        <v>0</v>
      </c>
      <c r="E1223" s="1">
        <v>0</v>
      </c>
      <c r="F1223" s="1">
        <v>0</v>
      </c>
      <c r="G1223" s="2">
        <f t="shared" si="22"/>
        <v>481.38719999999995</v>
      </c>
      <c r="H1223" s="2">
        <f t="shared" si="23"/>
        <v>0.22000000000002728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2005.78</v>
      </c>
      <c r="D1224" s="1">
        <f>BILANCA!E247</f>
        <v>0</v>
      </c>
      <c r="E1224" s="1">
        <v>0</v>
      </c>
      <c r="F1224" s="1">
        <v>0</v>
      </c>
      <c r="G1224" s="2">
        <f t="shared" si="22"/>
        <v>483.39297999999997</v>
      </c>
      <c r="H1224" s="2">
        <f t="shared" si="23"/>
        <v>0.22000000000002728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27190.32</v>
      </c>
      <c r="E1227" s="1">
        <v>0</v>
      </c>
      <c r="F1227" s="1">
        <v>0</v>
      </c>
      <c r="G1227" s="2">
        <f t="shared" si="22"/>
        <v>13268.87616</v>
      </c>
      <c r="H1227" s="2">
        <f t="shared" si="23"/>
        <v>0.31999999999970896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8809.42</v>
      </c>
      <c r="E1228" s="1">
        <v>0</v>
      </c>
      <c r="F1228" s="1">
        <v>0</v>
      </c>
      <c r="G1228" s="2">
        <f t="shared" si="22"/>
        <v>4316.6157999999996</v>
      </c>
      <c r="H1228" s="2">
        <f t="shared" si="23"/>
        <v>0.42000000000007276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18380.900000000001</v>
      </c>
      <c r="E1229" s="1">
        <v>0</v>
      </c>
      <c r="F1229" s="1">
        <v>0</v>
      </c>
      <c r="G1229" s="2">
        <f t="shared" si="22"/>
        <v>9043.4027999999998</v>
      </c>
      <c r="H1229" s="2">
        <f t="shared" si="23"/>
        <v>9.9999999998544808E-2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3384.85</v>
      </c>
      <c r="D1232" s="1">
        <f>BILANCA!E255</f>
        <v>1949.78</v>
      </c>
      <c r="E1232" s="1">
        <v>0</v>
      </c>
      <c r="F1232" s="1">
        <v>0</v>
      </c>
      <c r="G1232" s="2">
        <f t="shared" si="22"/>
        <v>1813.81809</v>
      </c>
      <c r="H1232" s="2">
        <f t="shared" si="23"/>
        <v>0.37000000000011823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3384.85</v>
      </c>
      <c r="D1240" s="1">
        <f>BILANCA!E264</f>
        <v>1949.78</v>
      </c>
      <c r="E1240" s="1">
        <v>0</v>
      </c>
      <c r="F1240" s="1">
        <v>0</v>
      </c>
      <c r="G1240" s="2">
        <f t="shared" si="22"/>
        <v>1872.09337</v>
      </c>
      <c r="H1240" s="2">
        <f t="shared" si="23"/>
        <v>0.37000000000011823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13348.59</v>
      </c>
      <c r="D1264" s="1">
        <f>BILANCA!E288</f>
        <v>19363.490000000002</v>
      </c>
      <c r="E1264" s="1">
        <v>0</v>
      </c>
      <c r="F1264" s="1">
        <v>0</v>
      </c>
      <c r="G1264" s="2">
        <f t="shared" si="24"/>
        <v>14633.235170000004</v>
      </c>
      <c r="H1264" s="2">
        <f t="shared" si="23"/>
        <v>0.90000000000145519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18380.900000000001</v>
      </c>
      <c r="E1266" s="1">
        <v>0</v>
      </c>
      <c r="F1266" s="1">
        <v>0</v>
      </c>
      <c r="G1266" s="2">
        <f t="shared" si="24"/>
        <v>10403.589400000001</v>
      </c>
      <c r="H1266" s="2">
        <f t="shared" si="23"/>
        <v>9.9999999998544808E-2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311935.67</v>
      </c>
      <c r="D1299" s="6">
        <f>'RAS-funkcijski'!E5</f>
        <v>0</v>
      </c>
      <c r="E1299" s="6">
        <v>0</v>
      </c>
      <c r="F1299" s="6">
        <v>0</v>
      </c>
      <c r="G1299" s="7">
        <f t="shared" si="24"/>
        <v>311.93567000000002</v>
      </c>
      <c r="H1299" s="7">
        <f t="shared" si="23"/>
        <v>0.33000000001629815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311935.67</v>
      </c>
      <c r="D1300" s="1">
        <f>'RAS-funkcijski'!E6</f>
        <v>0</v>
      </c>
      <c r="E1300" s="1">
        <v>0</v>
      </c>
      <c r="F1300" s="1">
        <v>0</v>
      </c>
      <c r="G1300" s="2">
        <f t="shared" si="24"/>
        <v>623.87134000000003</v>
      </c>
      <c r="H1300" s="2">
        <f t="shared" si="23"/>
        <v>0.33000000001629815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311935.67</v>
      </c>
      <c r="D1302" s="1">
        <f>'RAS-funkcijski'!E8</f>
        <v>0</v>
      </c>
      <c r="E1302" s="1">
        <v>0</v>
      </c>
      <c r="F1302" s="1">
        <v>0</v>
      </c>
      <c r="G1302" s="2">
        <f t="shared" si="24"/>
        <v>1247.7426800000001</v>
      </c>
      <c r="H1302" s="2">
        <f t="shared" si="23"/>
        <v>0.33000000001629815</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285985.96999999997</v>
      </c>
      <c r="E1376" s="1">
        <v>0</v>
      </c>
      <c r="F1376" s="1">
        <v>0</v>
      </c>
      <c r="G1376" s="2">
        <f t="shared" si="24"/>
        <v>44613.811319999993</v>
      </c>
      <c r="H1376" s="2">
        <f t="shared" si="27"/>
        <v>3.0000000027939677E-2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285985.96999999997</v>
      </c>
      <c r="E1378" s="1">
        <v>0</v>
      </c>
      <c r="F1378" s="1">
        <v>0</v>
      </c>
      <c r="G1378" s="2">
        <f t="shared" si="24"/>
        <v>45757.7552</v>
      </c>
      <c r="H1378" s="2">
        <f t="shared" si="27"/>
        <v>3.0000000027939677E-2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385562.57</v>
      </c>
      <c r="E1401" s="1">
        <v>0</v>
      </c>
      <c r="F1401" s="1">
        <v>0</v>
      </c>
      <c r="G1401" s="2">
        <f t="shared" si="24"/>
        <v>79425.889419999992</v>
      </c>
      <c r="H1401" s="2">
        <f t="shared" si="27"/>
        <v>0.42999999999301508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385562.57</v>
      </c>
      <c r="E1402" s="1">
        <v>0</v>
      </c>
      <c r="F1402" s="1">
        <v>0</v>
      </c>
      <c r="G1402" s="2">
        <f t="shared" si="24"/>
        <v>80197.014559999996</v>
      </c>
      <c r="H1402" s="2">
        <f t="shared" si="27"/>
        <v>0.42999999999301508</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311935.67</v>
      </c>
      <c r="D1435" s="13">
        <f>'RAS-funkcijski'!E141</f>
        <v>671548.54</v>
      </c>
      <c r="E1435" s="13">
        <v>0</v>
      </c>
      <c r="F1435" s="13">
        <v>0</v>
      </c>
      <c r="G1435" s="14">
        <f t="shared" si="24"/>
        <v>226739.48675000004</v>
      </c>
      <c r="H1435" s="14">
        <f t="shared" si="27"/>
        <v>0.78999999997904524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1949.78</v>
      </c>
      <c r="E1436" s="6">
        <v>0</v>
      </c>
      <c r="F1436" s="6">
        <v>0</v>
      </c>
      <c r="G1436" s="7">
        <f t="shared" si="24"/>
        <v>3.8995600000000001</v>
      </c>
      <c r="H1436" s="7">
        <f t="shared" si="27"/>
        <v>0.22000000000002728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1949.78</v>
      </c>
      <c r="E1453" s="1">
        <v>0</v>
      </c>
      <c r="F1453" s="1">
        <v>0</v>
      </c>
      <c r="G1453" s="2">
        <f t="shared" si="24"/>
        <v>70.19207999999999</v>
      </c>
      <c r="H1453" s="2">
        <f t="shared" si="27"/>
        <v>0.22000000000002728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1949.78</v>
      </c>
      <c r="E1461" s="1">
        <v>0</v>
      </c>
      <c r="F1461" s="1">
        <v>0</v>
      </c>
      <c r="G1461" s="2">
        <f t="shared" si="24"/>
        <v>101.38856</v>
      </c>
      <c r="H1461" s="2">
        <f t="shared" si="27"/>
        <v>0.22000000000002728</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1949.78</v>
      </c>
      <c r="E1467" s="1">
        <v>0</v>
      </c>
      <c r="F1467" s="1">
        <v>0</v>
      </c>
      <c r="G1467" s="2">
        <f t="shared" si="24"/>
        <v>124.78592</v>
      </c>
      <c r="H1467" s="2">
        <f t="shared" si="27"/>
        <v>0.22000000000002728</v>
      </c>
      <c r="I1467" s="10">
        <f t="shared" si="31"/>
        <v>27.452902400003406</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13348.59</v>
      </c>
      <c r="D1480" s="6"/>
      <c r="E1480" s="6">
        <v>0</v>
      </c>
      <c r="F1480" s="6">
        <v>0</v>
      </c>
      <c r="G1480" s="7">
        <f t="shared" ref="G1480:G1580" si="34">B1480/1000*C1480</f>
        <v>13.34859</v>
      </c>
      <c r="H1480" s="7">
        <f t="shared" ref="H1480:H1580" si="35">ABS(C1480-ROUND(C1480,0))</f>
        <v>0.40999999999985448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661521.57000000007</v>
      </c>
      <c r="D1481" s="1">
        <v>0</v>
      </c>
      <c r="E1481" s="1">
        <v>0</v>
      </c>
      <c r="F1481" s="1">
        <v>0</v>
      </c>
      <c r="G1481" s="2">
        <f t="shared" si="34"/>
        <v>1323.0431400000002</v>
      </c>
      <c r="H1481" s="2">
        <f t="shared" si="35"/>
        <v>0.42999999993480742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344913.67</v>
      </c>
      <c r="D1483" s="1">
        <v>0</v>
      </c>
      <c r="E1483" s="1">
        <v>0</v>
      </c>
      <c r="F1483" s="1">
        <v>0</v>
      </c>
      <c r="G1483" s="2">
        <f t="shared" si="34"/>
        <v>1379.6546799999999</v>
      </c>
      <c r="H1483" s="2">
        <f t="shared" si="35"/>
        <v>0.33000000001629815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206964.09</v>
      </c>
      <c r="D1484" s="1">
        <v>0</v>
      </c>
      <c r="E1484" s="1">
        <v>0</v>
      </c>
      <c r="F1484" s="1">
        <v>0</v>
      </c>
      <c r="G1484" s="2">
        <f t="shared" si="34"/>
        <v>1034.8204499999999</v>
      </c>
      <c r="H1484" s="2">
        <f t="shared" si="35"/>
        <v>8.999999999650754E-2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132057.71</v>
      </c>
      <c r="D1485" s="1">
        <v>0</v>
      </c>
      <c r="E1485" s="1">
        <v>0</v>
      </c>
      <c r="F1485" s="1">
        <v>0</v>
      </c>
      <c r="G1485" s="2">
        <f t="shared" si="34"/>
        <v>792.34625999999992</v>
      </c>
      <c r="H1485" s="2">
        <f t="shared" si="35"/>
        <v>0.29000000000814907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91.87</v>
      </c>
      <c r="D1486" s="1">
        <v>0</v>
      </c>
      <c r="E1486" s="1">
        <v>0</v>
      </c>
      <c r="F1486" s="1">
        <v>0</v>
      </c>
      <c r="G1486" s="2">
        <f t="shared" si="34"/>
        <v>0.64309000000000005</v>
      </c>
      <c r="H1486" s="2">
        <f t="shared" si="35"/>
        <v>0.12999999999999545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5800</v>
      </c>
      <c r="D1491" s="1">
        <v>0</v>
      </c>
      <c r="E1491" s="1">
        <v>0</v>
      </c>
      <c r="F1491" s="1">
        <v>0</v>
      </c>
      <c r="G1491" s="2">
        <f t="shared" si="34"/>
        <v>69.600000000000009</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316607.90000000002</v>
      </c>
      <c r="D1492" s="1">
        <v>0</v>
      </c>
      <c r="E1492" s="1">
        <v>0</v>
      </c>
      <c r="F1492" s="1">
        <v>0</v>
      </c>
      <c r="G1492" s="2">
        <f t="shared" si="34"/>
        <v>4115.9027000000006</v>
      </c>
      <c r="H1492" s="2">
        <f t="shared" si="35"/>
        <v>9.9999999976716936E-2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637125.77</v>
      </c>
      <c r="D1499" s="1">
        <v>0</v>
      </c>
      <c r="E1499" s="1">
        <v>0</v>
      </c>
      <c r="F1499" s="1">
        <v>0</v>
      </c>
      <c r="G1499" s="2">
        <f t="shared" si="34"/>
        <v>12742.5154</v>
      </c>
      <c r="H1499" s="2">
        <f t="shared" si="35"/>
        <v>0.22999999998137355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338898.77</v>
      </c>
      <c r="D1501" s="1">
        <v>0</v>
      </c>
      <c r="E1501" s="1">
        <v>0</v>
      </c>
      <c r="F1501" s="1">
        <v>0</v>
      </c>
      <c r="G1501" s="2">
        <f t="shared" si="34"/>
        <v>7455.7729399999998</v>
      </c>
      <c r="H1501" s="2">
        <f t="shared" si="35"/>
        <v>0.22999999998137355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199850.7</v>
      </c>
      <c r="D1502" s="1">
        <v>0</v>
      </c>
      <c r="E1502" s="1">
        <v>0</v>
      </c>
      <c r="F1502" s="1">
        <v>0</v>
      </c>
      <c r="G1502" s="2">
        <f t="shared" si="34"/>
        <v>4596.5661</v>
      </c>
      <c r="H1502" s="2">
        <f t="shared" si="35"/>
        <v>0.29999999998835847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133156.20000000001</v>
      </c>
      <c r="D1503" s="1">
        <v>0</v>
      </c>
      <c r="E1503" s="1">
        <v>0</v>
      </c>
      <c r="F1503" s="1">
        <v>0</v>
      </c>
      <c r="G1503" s="2">
        <f t="shared" si="34"/>
        <v>3195.7488000000003</v>
      </c>
      <c r="H1503" s="2">
        <f t="shared" si="35"/>
        <v>0.20000000001164153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91.87</v>
      </c>
      <c r="D1504" s="1">
        <v>0</v>
      </c>
      <c r="E1504" s="1">
        <v>0</v>
      </c>
      <c r="F1504" s="1">
        <v>0</v>
      </c>
      <c r="G1504" s="2">
        <f t="shared" si="34"/>
        <v>2.2967500000000003</v>
      </c>
      <c r="H1504" s="2">
        <f t="shared" si="35"/>
        <v>0.12999999999999545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5800</v>
      </c>
      <c r="D1509" s="1">
        <v>0</v>
      </c>
      <c r="E1509" s="1">
        <v>0</v>
      </c>
      <c r="F1509" s="1">
        <v>0</v>
      </c>
      <c r="G1509" s="2">
        <f t="shared" si="34"/>
        <v>174</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298227</v>
      </c>
      <c r="D1510" s="1">
        <v>0</v>
      </c>
      <c r="E1510" s="1">
        <v>0</v>
      </c>
      <c r="F1510" s="1">
        <v>0</v>
      </c>
      <c r="G1510" s="2">
        <f t="shared" si="34"/>
        <v>9245.0370000000003</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37744.390000000014</v>
      </c>
      <c r="D1517" s="1">
        <v>0</v>
      </c>
      <c r="E1517" s="1">
        <v>0</v>
      </c>
      <c r="F1517" s="1">
        <v>0</v>
      </c>
      <c r="G1517" s="2">
        <f t="shared" si="34"/>
        <v>1434.2868200000005</v>
      </c>
      <c r="H1517" s="2">
        <f t="shared" si="35"/>
        <v>0.39000000001396984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37744.39</v>
      </c>
      <c r="D1576" s="1">
        <v>0</v>
      </c>
      <c r="E1576" s="1">
        <v>0</v>
      </c>
      <c r="F1576" s="1">
        <v>0</v>
      </c>
      <c r="G1576" s="2">
        <f t="shared" si="34"/>
        <v>3661.2058299999999</v>
      </c>
      <c r="H1576" s="2">
        <f t="shared" si="35"/>
        <v>0.38999999999941792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19363.490000000002</v>
      </c>
      <c r="D1578" s="1">
        <v>0</v>
      </c>
      <c r="E1578" s="1">
        <v>0</v>
      </c>
      <c r="F1578" s="1">
        <v>0</v>
      </c>
      <c r="G1578" s="2">
        <f t="shared" si="34"/>
        <v>1916.9855100000002</v>
      </c>
      <c r="H1578" s="2">
        <f t="shared" si="35"/>
        <v>0.49000000000160071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18380.900000000001</v>
      </c>
      <c r="D1579" s="1">
        <v>0</v>
      </c>
      <c r="E1579" s="1">
        <v>0</v>
      </c>
      <c r="F1579" s="1">
        <v>0</v>
      </c>
      <c r="G1579" s="2">
        <f t="shared" si="34"/>
        <v>1838.0900000000001</v>
      </c>
      <c r="H1579" s="2">
        <f t="shared" si="35"/>
        <v>9.9999999998544808E-2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3320</v>
      </c>
      <c r="B1" s="378"/>
      <c r="C1" s="378"/>
    </row>
    <row r="2" spans="1:17" ht="33" customHeight="1" x14ac:dyDescent="0.25">
      <c r="A2" s="379" t="s">
        <v>3321</v>
      </c>
      <c r="B2" s="380"/>
      <c r="C2" s="377"/>
      <c r="D2" s="4"/>
      <c r="E2" s="4"/>
      <c r="F2" s="4"/>
      <c r="G2" s="4"/>
      <c r="H2" s="4"/>
      <c r="I2" s="4"/>
      <c r="J2" s="4"/>
      <c r="K2" s="4"/>
      <c r="L2" s="4"/>
      <c r="M2" s="4"/>
      <c r="N2" s="4"/>
      <c r="O2" s="4"/>
      <c r="P2" s="4"/>
      <c r="Q2" s="4"/>
    </row>
    <row r="3" spans="1:17" ht="18.75" customHeight="1" x14ac:dyDescent="0.25">
      <c r="A3" s="304" t="s">
        <v>3322</v>
      </c>
      <c r="B3" s="381" t="s">
        <v>3323</v>
      </c>
      <c r="C3" s="377"/>
      <c r="D3" s="4"/>
      <c r="E3" s="4"/>
      <c r="F3" s="4"/>
      <c r="G3" s="4"/>
      <c r="H3" s="4"/>
      <c r="I3" s="4"/>
      <c r="J3" s="4"/>
      <c r="K3" s="4"/>
      <c r="L3" s="4"/>
      <c r="M3" s="4"/>
      <c r="N3" s="4"/>
      <c r="O3" s="4"/>
      <c r="P3" s="4"/>
      <c r="Q3" s="4"/>
    </row>
    <row r="4" spans="1:17" ht="37.5" hidden="1" customHeight="1" x14ac:dyDescent="0.25">
      <c r="A4" s="305" t="s">
        <v>3324</v>
      </c>
      <c r="B4" s="376" t="s">
        <v>3325</v>
      </c>
      <c r="C4" s="377"/>
      <c r="D4" s="4"/>
      <c r="E4" s="4"/>
      <c r="F4" s="4"/>
      <c r="G4" s="4"/>
      <c r="H4" s="4"/>
      <c r="I4" s="4"/>
      <c r="J4" s="4"/>
      <c r="K4" s="4"/>
      <c r="L4" s="4"/>
      <c r="M4" s="4"/>
      <c r="N4" s="4"/>
      <c r="O4" s="4"/>
      <c r="P4" s="4"/>
      <c r="Q4" s="4"/>
    </row>
    <row r="5" spans="1:17" ht="48" hidden="1" customHeight="1" x14ac:dyDescent="0.25">
      <c r="A5" s="305" t="s">
        <v>3324</v>
      </c>
      <c r="B5" s="376" t="s">
        <v>3326</v>
      </c>
      <c r="C5" s="377"/>
      <c r="D5" s="4"/>
      <c r="E5" s="4"/>
      <c r="F5" s="4"/>
      <c r="G5" s="4"/>
      <c r="H5" s="4"/>
      <c r="I5" s="4"/>
      <c r="J5" s="4"/>
      <c r="K5" s="4"/>
      <c r="L5" s="4"/>
      <c r="M5" s="4"/>
      <c r="N5" s="4"/>
      <c r="O5" s="4"/>
      <c r="P5" s="4"/>
      <c r="Q5" s="4"/>
    </row>
    <row r="6" spans="1:17" ht="59.25" hidden="1" customHeight="1" x14ac:dyDescent="0.25">
      <c r="A6" s="305" t="s">
        <v>3324</v>
      </c>
      <c r="B6" s="376" t="s">
        <v>3327</v>
      </c>
      <c r="C6" s="377"/>
      <c r="D6" s="4"/>
      <c r="E6" s="4"/>
      <c r="F6" s="4"/>
      <c r="G6" s="4"/>
      <c r="H6" s="4"/>
      <c r="I6" s="4"/>
      <c r="J6" s="4"/>
      <c r="K6" s="4"/>
      <c r="L6" s="4"/>
      <c r="M6" s="4"/>
      <c r="N6" s="4"/>
      <c r="O6" s="4"/>
      <c r="P6" s="4"/>
      <c r="Q6" s="4"/>
    </row>
    <row r="7" spans="1:17" ht="48" hidden="1" customHeight="1" x14ac:dyDescent="0.25">
      <c r="A7" s="305" t="s">
        <v>3328</v>
      </c>
      <c r="B7" s="376" t="s">
        <v>3329</v>
      </c>
      <c r="C7" s="377"/>
      <c r="D7" s="4"/>
      <c r="E7" s="4"/>
      <c r="F7" s="4"/>
      <c r="G7" s="4"/>
      <c r="H7" s="4"/>
      <c r="I7" s="4"/>
      <c r="J7" s="4"/>
      <c r="K7" s="4"/>
      <c r="L7" s="4"/>
      <c r="M7" s="4"/>
      <c r="N7" s="4"/>
      <c r="O7" s="4"/>
      <c r="P7" s="4"/>
      <c r="Q7" s="4"/>
    </row>
    <row r="8" spans="1:17" ht="41.25" hidden="1" customHeight="1" x14ac:dyDescent="0.25">
      <c r="A8" s="305" t="s">
        <v>3330</v>
      </c>
      <c r="B8" s="376" t="s">
        <v>3331</v>
      </c>
      <c r="C8" s="377"/>
      <c r="D8" s="4"/>
      <c r="E8" s="4"/>
      <c r="F8" s="4"/>
      <c r="G8" s="4"/>
      <c r="H8" s="4"/>
      <c r="I8" s="4"/>
      <c r="J8" s="4"/>
      <c r="K8" s="4"/>
      <c r="L8" s="4"/>
      <c r="M8" s="4"/>
      <c r="N8" s="4"/>
      <c r="O8" s="4"/>
      <c r="P8" s="4"/>
      <c r="Q8" s="4"/>
    </row>
    <row r="9" spans="1:17" ht="59.25" hidden="1" customHeight="1" x14ac:dyDescent="0.25">
      <c r="A9" s="305" t="s">
        <v>3332</v>
      </c>
      <c r="B9" s="376" t="s">
        <v>3333</v>
      </c>
      <c r="C9" s="377"/>
      <c r="D9" s="4"/>
      <c r="E9" s="4"/>
      <c r="F9" s="4"/>
      <c r="G9" s="4"/>
      <c r="H9" s="4"/>
      <c r="I9" s="4"/>
      <c r="J9" s="4"/>
      <c r="K9" s="4"/>
      <c r="L9" s="4"/>
      <c r="M9" s="4"/>
      <c r="N9" s="4"/>
      <c r="O9" s="4"/>
      <c r="P9" s="4"/>
      <c r="Q9" s="4"/>
    </row>
    <row r="10" spans="1:17" ht="61.5" hidden="1" customHeight="1" x14ac:dyDescent="0.25">
      <c r="A10" s="305" t="s">
        <v>3332</v>
      </c>
      <c r="B10" s="376" t="s">
        <v>3334</v>
      </c>
      <c r="C10" s="377"/>
      <c r="D10" s="4"/>
      <c r="E10" s="4"/>
      <c r="F10" s="4"/>
      <c r="G10" s="4"/>
      <c r="H10" s="4"/>
      <c r="I10" s="4"/>
      <c r="J10" s="4"/>
      <c r="K10" s="4"/>
      <c r="L10" s="4"/>
      <c r="M10" s="4"/>
      <c r="N10" s="4"/>
      <c r="O10" s="4"/>
      <c r="P10" s="4"/>
      <c r="Q10" s="4"/>
    </row>
    <row r="11" spans="1:17" ht="43.5" hidden="1" customHeight="1" x14ac:dyDescent="0.25">
      <c r="A11" s="305" t="s">
        <v>3332</v>
      </c>
      <c r="B11" s="376" t="s">
        <v>3335</v>
      </c>
      <c r="C11" s="377"/>
      <c r="D11" s="4"/>
      <c r="E11" s="4"/>
      <c r="F11" s="4"/>
      <c r="G11" s="4"/>
      <c r="H11" s="4"/>
      <c r="I11" s="4"/>
      <c r="J11" s="4"/>
      <c r="K11" s="4"/>
      <c r="L11" s="4"/>
      <c r="M11" s="4"/>
      <c r="N11" s="4"/>
      <c r="O11" s="4"/>
      <c r="P11" s="4"/>
      <c r="Q11" s="4"/>
    </row>
    <row r="12" spans="1:17" ht="27.75" hidden="1" customHeight="1" x14ac:dyDescent="0.25">
      <c r="A12" s="305" t="s">
        <v>3336</v>
      </c>
      <c r="B12" s="376" t="s">
        <v>3337</v>
      </c>
      <c r="C12" s="377"/>
      <c r="D12" s="4"/>
      <c r="E12" s="4"/>
      <c r="F12" s="4"/>
      <c r="G12" s="4"/>
      <c r="H12" s="4"/>
      <c r="I12" s="4"/>
      <c r="J12" s="4"/>
      <c r="K12" s="4"/>
      <c r="L12" s="4"/>
      <c r="M12" s="4"/>
      <c r="N12" s="4"/>
      <c r="O12" s="4"/>
      <c r="P12" s="4"/>
      <c r="Q12" s="4"/>
    </row>
    <row r="13" spans="1:17" ht="27.75" hidden="1" customHeight="1" x14ac:dyDescent="0.25">
      <c r="A13" s="305" t="s">
        <v>3338</v>
      </c>
      <c r="B13" s="376" t="s">
        <v>3339</v>
      </c>
      <c r="C13" s="377"/>
      <c r="D13" s="4"/>
      <c r="E13" s="4"/>
      <c r="F13" s="4"/>
      <c r="G13" s="4"/>
      <c r="H13" s="4"/>
      <c r="I13" s="4"/>
      <c r="J13" s="4"/>
      <c r="K13" s="4"/>
      <c r="L13" s="4"/>
      <c r="M13" s="4"/>
      <c r="N13" s="4"/>
      <c r="O13" s="4"/>
      <c r="P13" s="4"/>
      <c r="Q13" s="4"/>
    </row>
    <row r="14" spans="1:17" ht="45.75" hidden="1" customHeight="1" x14ac:dyDescent="0.25">
      <c r="A14" s="305" t="s">
        <v>3340</v>
      </c>
      <c r="B14" s="376" t="s">
        <v>3341</v>
      </c>
      <c r="C14" s="377"/>
      <c r="D14" s="4"/>
      <c r="E14" s="4"/>
      <c r="F14" s="4"/>
      <c r="G14" s="4"/>
      <c r="H14" s="4"/>
      <c r="I14" s="4"/>
      <c r="J14" s="4"/>
      <c r="K14" s="4"/>
      <c r="L14" s="4"/>
      <c r="M14" s="4"/>
      <c r="N14" s="4"/>
      <c r="O14" s="4"/>
      <c r="P14" s="4"/>
      <c r="Q14" s="4"/>
    </row>
    <row r="15" spans="1:17" ht="45.75" hidden="1" customHeight="1" x14ac:dyDescent="0.25">
      <c r="A15" s="305" t="s">
        <v>3342</v>
      </c>
      <c r="B15" s="376" t="s">
        <v>3343</v>
      </c>
      <c r="C15" s="377"/>
      <c r="D15" s="4"/>
      <c r="E15" s="4"/>
      <c r="F15" s="4"/>
      <c r="G15" s="4"/>
      <c r="H15" s="4"/>
      <c r="I15" s="4"/>
      <c r="J15" s="4"/>
      <c r="K15" s="4"/>
      <c r="L15" s="4"/>
      <c r="M15" s="4"/>
      <c r="N15" s="4"/>
      <c r="O15" s="4"/>
      <c r="P15" s="4"/>
      <c r="Q15" s="4"/>
    </row>
    <row r="16" spans="1:17" ht="51" hidden="1" customHeight="1" x14ac:dyDescent="0.25">
      <c r="A16" s="305" t="s">
        <v>3344</v>
      </c>
      <c r="B16" s="376" t="s">
        <v>3345</v>
      </c>
      <c r="C16" s="377"/>
      <c r="D16" s="4"/>
      <c r="E16" s="4"/>
      <c r="F16" s="4"/>
      <c r="G16" s="4"/>
      <c r="H16" s="4"/>
      <c r="I16" s="4"/>
      <c r="J16" s="4"/>
      <c r="K16" s="4"/>
      <c r="L16" s="4"/>
      <c r="M16" s="4"/>
      <c r="N16" s="4"/>
      <c r="O16" s="4"/>
      <c r="P16" s="4"/>
      <c r="Q16" s="4"/>
    </row>
    <row r="17" spans="1:17" ht="27.75" hidden="1" customHeight="1" x14ac:dyDescent="0.25">
      <c r="A17" s="305" t="s">
        <v>3346</v>
      </c>
      <c r="B17" s="376" t="s">
        <v>3347</v>
      </c>
      <c r="C17" s="377"/>
      <c r="D17" s="4"/>
      <c r="E17" s="4"/>
      <c r="F17" s="4"/>
      <c r="G17" s="4"/>
      <c r="H17" s="4"/>
      <c r="I17" s="4"/>
      <c r="J17" s="4"/>
      <c r="K17" s="4"/>
      <c r="L17" s="4"/>
      <c r="M17" s="4"/>
      <c r="N17" s="4"/>
      <c r="O17" s="4"/>
      <c r="P17" s="4"/>
      <c r="Q17" s="4"/>
    </row>
    <row r="18" spans="1:17" ht="27.75" hidden="1" customHeight="1" x14ac:dyDescent="0.25">
      <c r="A18" s="305" t="s">
        <v>3348</v>
      </c>
      <c r="B18" s="376" t="s">
        <v>3349</v>
      </c>
      <c r="C18" s="377"/>
      <c r="D18" s="4"/>
      <c r="E18" s="4"/>
      <c r="F18" s="4"/>
      <c r="G18" s="4"/>
      <c r="H18" s="4"/>
      <c r="I18" s="4"/>
      <c r="J18" s="4"/>
      <c r="K18" s="4"/>
      <c r="L18" s="4"/>
      <c r="M18" s="4"/>
      <c r="N18" s="4"/>
      <c r="O18" s="4"/>
      <c r="P18" s="4"/>
      <c r="Q18" s="4"/>
    </row>
    <row r="19" spans="1:17" ht="45" hidden="1" customHeight="1" x14ac:dyDescent="0.25">
      <c r="A19" s="305" t="s">
        <v>3348</v>
      </c>
      <c r="B19" s="376" t="s">
        <v>3350</v>
      </c>
      <c r="C19" s="377"/>
      <c r="D19" s="4"/>
      <c r="E19" s="4"/>
      <c r="F19" s="4"/>
      <c r="G19" s="4"/>
      <c r="H19" s="4"/>
      <c r="I19" s="4"/>
      <c r="J19" s="4"/>
      <c r="K19" s="4"/>
      <c r="L19" s="4"/>
      <c r="M19" s="4"/>
      <c r="N19" s="4"/>
      <c r="O19" s="4"/>
      <c r="P19" s="4"/>
      <c r="Q19" s="4"/>
    </row>
    <row r="20" spans="1:17" ht="45" hidden="1" customHeight="1" x14ac:dyDescent="0.25">
      <c r="A20" s="305" t="s">
        <v>3351</v>
      </c>
      <c r="B20" s="376" t="s">
        <v>3352</v>
      </c>
      <c r="C20" s="377"/>
      <c r="D20" s="4"/>
      <c r="E20" s="4"/>
      <c r="F20" s="4"/>
      <c r="G20" s="4"/>
      <c r="H20" s="4"/>
      <c r="I20" s="4"/>
      <c r="J20" s="4"/>
      <c r="K20" s="4"/>
      <c r="L20" s="4"/>
      <c r="M20" s="4"/>
      <c r="N20" s="4"/>
      <c r="O20" s="4"/>
      <c r="P20" s="4"/>
      <c r="Q20" s="4"/>
    </row>
    <row r="21" spans="1:17" ht="30" hidden="1" customHeight="1" x14ac:dyDescent="0.25">
      <c r="A21" s="305" t="s">
        <v>3353</v>
      </c>
      <c r="B21" s="376" t="s">
        <v>3354</v>
      </c>
      <c r="C21" s="377"/>
      <c r="D21" s="4"/>
      <c r="E21" s="4"/>
      <c r="F21" s="4"/>
      <c r="G21" s="4"/>
      <c r="H21" s="4"/>
      <c r="I21" s="4"/>
      <c r="J21" s="4"/>
      <c r="K21" s="4"/>
      <c r="L21" s="4"/>
      <c r="M21" s="4"/>
      <c r="N21" s="4"/>
      <c r="O21" s="4"/>
      <c r="P21" s="4"/>
      <c r="Q21" s="4"/>
    </row>
    <row r="22" spans="1:17" ht="30" hidden="1" customHeight="1" x14ac:dyDescent="0.25">
      <c r="A22" s="305" t="s">
        <v>3355</v>
      </c>
      <c r="B22" s="376" t="s">
        <v>3356</v>
      </c>
      <c r="C22" s="377"/>
      <c r="D22" s="4"/>
      <c r="E22" s="4"/>
      <c r="F22" s="4"/>
      <c r="G22" s="4"/>
      <c r="H22" s="4"/>
      <c r="I22" s="4"/>
      <c r="J22" s="4"/>
      <c r="K22" s="4"/>
      <c r="L22" s="4"/>
      <c r="M22" s="4"/>
      <c r="N22" s="4"/>
      <c r="O22" s="4"/>
      <c r="P22" s="4"/>
      <c r="Q22" s="4"/>
    </row>
    <row r="23" spans="1:17" ht="30" hidden="1" customHeight="1" x14ac:dyDescent="0.25">
      <c r="A23" s="305" t="s">
        <v>3357</v>
      </c>
      <c r="B23" s="376" t="s">
        <v>3358</v>
      </c>
      <c r="C23" s="377"/>
      <c r="D23" s="4"/>
      <c r="E23" s="4"/>
      <c r="F23" s="4"/>
      <c r="G23" s="4"/>
      <c r="H23" s="4"/>
      <c r="I23" s="4"/>
      <c r="J23" s="4"/>
      <c r="K23" s="4"/>
      <c r="L23" s="4"/>
      <c r="M23" s="4"/>
      <c r="N23" s="4"/>
      <c r="O23" s="4"/>
      <c r="P23" s="4"/>
      <c r="Q23" s="4"/>
    </row>
    <row r="24" spans="1:17" ht="30" hidden="1" customHeight="1" x14ac:dyDescent="0.25">
      <c r="A24" s="305" t="s">
        <v>3359</v>
      </c>
      <c r="B24" s="376" t="s">
        <v>3360</v>
      </c>
      <c r="C24" s="377"/>
      <c r="D24" s="4"/>
      <c r="E24" s="4"/>
      <c r="F24" s="4"/>
      <c r="G24" s="4"/>
      <c r="H24" s="4"/>
      <c r="I24" s="4"/>
      <c r="J24" s="4"/>
      <c r="K24" s="4"/>
      <c r="L24" s="4"/>
      <c r="M24" s="4"/>
      <c r="N24" s="4"/>
      <c r="O24" s="4"/>
      <c r="P24" s="4"/>
      <c r="Q24" s="4"/>
    </row>
    <row r="25" spans="1:17" ht="30" hidden="1" customHeight="1" x14ac:dyDescent="0.25">
      <c r="A25" s="305" t="s">
        <v>3361</v>
      </c>
      <c r="B25" s="376" t="s">
        <v>3362</v>
      </c>
      <c r="C25" s="377"/>
      <c r="D25" s="4"/>
      <c r="E25" s="4"/>
      <c r="F25" s="4"/>
      <c r="G25" s="4"/>
      <c r="H25" s="4"/>
      <c r="I25" s="4"/>
      <c r="J25" s="4"/>
      <c r="K25" s="4"/>
      <c r="L25" s="4"/>
      <c r="M25" s="4"/>
      <c r="N25" s="4"/>
      <c r="O25" s="4"/>
      <c r="P25" s="4"/>
      <c r="Q25" s="4"/>
    </row>
    <row r="26" spans="1:17" ht="30" hidden="1" customHeight="1" x14ac:dyDescent="0.25">
      <c r="A26" s="305" t="s">
        <v>3363</v>
      </c>
      <c r="B26" s="376" t="s">
        <v>3364</v>
      </c>
      <c r="C26" s="377"/>
      <c r="D26" s="4"/>
      <c r="E26" s="4"/>
      <c r="F26" s="4"/>
      <c r="G26" s="4"/>
      <c r="H26" s="4"/>
      <c r="I26" s="4"/>
      <c r="J26" s="4"/>
      <c r="K26" s="4"/>
      <c r="L26" s="4"/>
      <c r="M26" s="4"/>
      <c r="N26" s="4"/>
      <c r="O26" s="4"/>
      <c r="P26" s="4"/>
      <c r="Q26" s="4"/>
    </row>
    <row r="27" spans="1:17" ht="70.5" hidden="1" customHeight="1" x14ac:dyDescent="0.25">
      <c r="A27" s="305" t="s">
        <v>3365</v>
      </c>
      <c r="B27" s="376" t="s">
        <v>3366</v>
      </c>
      <c r="C27" s="377"/>
      <c r="D27" s="4"/>
      <c r="E27" s="4"/>
      <c r="F27" s="4"/>
      <c r="G27" s="4"/>
      <c r="H27" s="4"/>
      <c r="I27" s="4"/>
      <c r="J27" s="4"/>
      <c r="K27" s="4"/>
      <c r="L27" s="4"/>
      <c r="M27" s="4"/>
      <c r="N27" s="4"/>
      <c r="O27" s="4"/>
      <c r="P27" s="4"/>
      <c r="Q27" s="4"/>
    </row>
    <row r="28" spans="1:17" ht="48" hidden="1" customHeight="1" x14ac:dyDescent="0.25">
      <c r="A28" s="305" t="s">
        <v>3367</v>
      </c>
      <c r="B28" s="376" t="s">
        <v>3368</v>
      </c>
      <c r="C28" s="377"/>
      <c r="D28" s="4"/>
      <c r="E28" s="4"/>
      <c r="F28" s="4"/>
      <c r="G28" s="4"/>
      <c r="H28" s="4"/>
      <c r="I28" s="4"/>
      <c r="J28" s="4"/>
      <c r="K28" s="4"/>
      <c r="L28" s="4"/>
      <c r="M28" s="4"/>
      <c r="N28" s="4"/>
      <c r="O28" s="4"/>
      <c r="P28" s="4"/>
      <c r="Q28" s="4"/>
    </row>
    <row r="29" spans="1:17" ht="100.5" hidden="1" customHeight="1" x14ac:dyDescent="0.25">
      <c r="A29" s="305" t="s">
        <v>3369</v>
      </c>
      <c r="B29" s="376" t="s">
        <v>3370</v>
      </c>
      <c r="C29" s="377"/>
      <c r="D29" s="4"/>
      <c r="E29" s="4"/>
      <c r="F29" s="4"/>
      <c r="G29" s="4"/>
      <c r="H29" s="4"/>
      <c r="I29" s="4"/>
      <c r="J29" s="4"/>
      <c r="K29" s="4"/>
      <c r="L29" s="4"/>
      <c r="M29" s="4"/>
      <c r="N29" s="4"/>
      <c r="O29" s="4"/>
      <c r="P29" s="4"/>
      <c r="Q29" s="4"/>
    </row>
    <row r="30" spans="1:17" ht="45" hidden="1" customHeight="1" x14ac:dyDescent="0.25">
      <c r="A30" s="305" t="s">
        <v>3371</v>
      </c>
      <c r="B30" s="376" t="s">
        <v>3372</v>
      </c>
      <c r="C30" s="377"/>
      <c r="D30" s="4"/>
      <c r="E30" s="4"/>
      <c r="F30" s="4"/>
      <c r="G30" s="4"/>
      <c r="H30" s="4"/>
      <c r="I30" s="4"/>
      <c r="J30" s="4"/>
      <c r="K30" s="4"/>
      <c r="L30" s="4"/>
      <c r="M30" s="4"/>
      <c r="N30" s="4"/>
      <c r="O30" s="4"/>
      <c r="P30" s="4"/>
      <c r="Q30" s="4"/>
    </row>
    <row r="31" spans="1:17" ht="45" hidden="1" customHeight="1" x14ac:dyDescent="0.25">
      <c r="A31" s="305" t="s">
        <v>3373</v>
      </c>
      <c r="B31" s="376" t="s">
        <v>3374</v>
      </c>
      <c r="C31" s="377"/>
      <c r="D31" s="4"/>
      <c r="E31" s="4"/>
      <c r="F31" s="4"/>
      <c r="G31" s="4"/>
      <c r="H31" s="4"/>
      <c r="I31" s="4"/>
      <c r="J31" s="4"/>
      <c r="K31" s="4"/>
      <c r="L31" s="4"/>
      <c r="M31" s="4"/>
      <c r="N31" s="4"/>
      <c r="O31" s="4"/>
      <c r="P31" s="4"/>
      <c r="Q31" s="4"/>
    </row>
    <row r="32" spans="1:17" ht="45" hidden="1" customHeight="1" x14ac:dyDescent="0.25">
      <c r="A32" s="305" t="s">
        <v>3375</v>
      </c>
      <c r="B32" s="376" t="s">
        <v>3376</v>
      </c>
      <c r="C32" s="377"/>
      <c r="D32" s="4"/>
      <c r="E32" s="4"/>
      <c r="F32" s="4"/>
      <c r="G32" s="4"/>
      <c r="H32" s="4"/>
      <c r="I32" s="4"/>
      <c r="J32" s="4"/>
      <c r="K32" s="4"/>
      <c r="L32" s="4"/>
      <c r="M32" s="4"/>
      <c r="N32" s="4"/>
      <c r="O32" s="4"/>
      <c r="P32" s="4"/>
      <c r="Q32" s="4"/>
    </row>
    <row r="33" spans="1:17" ht="72" hidden="1" customHeight="1" x14ac:dyDescent="0.25">
      <c r="A33" s="305" t="s">
        <v>3377</v>
      </c>
      <c r="B33" s="376" t="s">
        <v>3378</v>
      </c>
      <c r="C33" s="377"/>
      <c r="D33" s="4"/>
      <c r="E33" s="4"/>
      <c r="F33" s="4"/>
      <c r="G33" s="4"/>
      <c r="H33" s="4"/>
      <c r="I33" s="4"/>
      <c r="J33" s="4"/>
      <c r="K33" s="4"/>
      <c r="L33" s="4"/>
      <c r="M33" s="4"/>
      <c r="N33" s="4"/>
      <c r="O33" s="4"/>
      <c r="P33" s="4"/>
      <c r="Q33" s="4"/>
    </row>
    <row r="34" spans="1:17" ht="79.5" hidden="1" customHeight="1" x14ac:dyDescent="0.25">
      <c r="A34" s="305" t="s">
        <v>3379</v>
      </c>
      <c r="B34" s="376" t="s">
        <v>3380</v>
      </c>
      <c r="C34" s="377"/>
      <c r="D34" s="4"/>
      <c r="E34" s="4"/>
      <c r="F34" s="4"/>
      <c r="G34" s="4"/>
      <c r="H34" s="4"/>
      <c r="I34" s="4"/>
      <c r="J34" s="4"/>
      <c r="K34" s="4"/>
      <c r="L34" s="4"/>
      <c r="M34" s="4"/>
      <c r="N34" s="4"/>
      <c r="O34" s="4"/>
      <c r="P34" s="4"/>
      <c r="Q34" s="4"/>
    </row>
    <row r="35" spans="1:17" ht="70.5" hidden="1" customHeight="1" x14ac:dyDescent="0.25">
      <c r="A35" s="305" t="s">
        <v>3381</v>
      </c>
      <c r="B35" s="376" t="s">
        <v>3382</v>
      </c>
      <c r="C35" s="377"/>
      <c r="D35" s="4"/>
      <c r="E35" s="4"/>
      <c r="F35" s="4"/>
      <c r="G35" s="4"/>
      <c r="H35" s="4"/>
      <c r="I35" s="4"/>
      <c r="J35" s="4"/>
      <c r="K35" s="4"/>
      <c r="L35" s="4"/>
      <c r="M35" s="4"/>
      <c r="N35" s="4"/>
      <c r="O35" s="4"/>
      <c r="P35" s="4"/>
      <c r="Q35" s="4"/>
    </row>
    <row r="36" spans="1:17" ht="45.75" hidden="1" customHeight="1" x14ac:dyDescent="0.25">
      <c r="A36" s="305" t="s">
        <v>3383</v>
      </c>
      <c r="B36" s="376" t="s">
        <v>3384</v>
      </c>
      <c r="C36" s="377"/>
      <c r="D36" s="4"/>
      <c r="E36" s="4"/>
      <c r="F36" s="4"/>
      <c r="G36" s="4"/>
      <c r="H36" s="4"/>
      <c r="I36" s="4"/>
      <c r="J36" s="4"/>
      <c r="K36" s="4"/>
      <c r="L36" s="4"/>
      <c r="M36" s="4"/>
      <c r="N36" s="4"/>
      <c r="O36" s="4"/>
      <c r="P36" s="4"/>
      <c r="Q36" s="4"/>
    </row>
    <row r="37" spans="1:17" ht="54.75" hidden="1" customHeight="1" x14ac:dyDescent="0.25">
      <c r="A37" s="305" t="s">
        <v>3385</v>
      </c>
      <c r="B37" s="376" t="s">
        <v>3386</v>
      </c>
      <c r="C37" s="377"/>
      <c r="D37" s="4"/>
      <c r="E37" s="4"/>
      <c r="F37" s="4"/>
      <c r="G37" s="4"/>
      <c r="H37" s="4"/>
      <c r="I37" s="4"/>
      <c r="J37" s="4"/>
      <c r="K37" s="4"/>
      <c r="L37" s="4"/>
      <c r="M37" s="4"/>
      <c r="N37" s="4"/>
      <c r="O37" s="4"/>
      <c r="P37" s="4"/>
      <c r="Q37" s="4"/>
    </row>
    <row r="38" spans="1:17" ht="37.5" hidden="1" customHeight="1" x14ac:dyDescent="0.25">
      <c r="A38" s="305" t="s">
        <v>3387</v>
      </c>
      <c r="B38" s="376" t="s">
        <v>3388</v>
      </c>
      <c r="C38" s="377"/>
      <c r="D38" s="4"/>
      <c r="E38" s="4"/>
      <c r="F38" s="4"/>
      <c r="G38" s="4"/>
      <c r="H38" s="4"/>
      <c r="I38" s="4"/>
      <c r="J38" s="4"/>
      <c r="K38" s="4"/>
      <c r="L38" s="4"/>
      <c r="M38" s="4"/>
      <c r="N38" s="4"/>
      <c r="O38" s="4"/>
      <c r="P38" s="4"/>
      <c r="Q38" s="4"/>
    </row>
    <row r="39" spans="1:17" ht="61.5" hidden="1" customHeight="1" x14ac:dyDescent="0.25">
      <c r="A39" s="305" t="s">
        <v>3389</v>
      </c>
      <c r="B39" s="376" t="s">
        <v>3390</v>
      </c>
      <c r="C39" s="377"/>
      <c r="D39" s="4"/>
      <c r="E39" s="4"/>
      <c r="F39" s="4"/>
      <c r="G39" s="4"/>
      <c r="H39" s="4"/>
      <c r="I39" s="4"/>
      <c r="J39" s="4"/>
      <c r="K39" s="4"/>
      <c r="L39" s="4"/>
      <c r="M39" s="4"/>
      <c r="N39" s="4"/>
      <c r="O39" s="4"/>
      <c r="P39" s="4"/>
      <c r="Q39" s="4"/>
    </row>
    <row r="40" spans="1:17" ht="53.25" hidden="1" customHeight="1" x14ac:dyDescent="0.25">
      <c r="A40" s="305" t="s">
        <v>3391</v>
      </c>
      <c r="B40" s="376" t="s">
        <v>3392</v>
      </c>
      <c r="C40" s="377"/>
      <c r="D40" s="4"/>
      <c r="E40" s="4"/>
      <c r="F40" s="4"/>
      <c r="G40" s="4"/>
      <c r="H40" s="4"/>
      <c r="I40" s="4"/>
      <c r="J40" s="4"/>
      <c r="K40" s="4"/>
      <c r="L40" s="4"/>
      <c r="M40" s="4"/>
      <c r="N40" s="4"/>
      <c r="O40" s="4"/>
      <c r="P40" s="4"/>
      <c r="Q40" s="4"/>
    </row>
    <row r="41" spans="1:17" ht="73.5" hidden="1" customHeight="1" x14ac:dyDescent="0.25">
      <c r="A41" s="305" t="s">
        <v>3393</v>
      </c>
      <c r="B41" s="376" t="s">
        <v>3394</v>
      </c>
      <c r="C41" s="377"/>
      <c r="D41" s="4"/>
      <c r="E41" s="4"/>
      <c r="F41" s="4"/>
      <c r="G41" s="4"/>
      <c r="H41" s="4"/>
      <c r="I41" s="4"/>
      <c r="J41" s="4"/>
      <c r="K41" s="4"/>
      <c r="L41" s="4"/>
      <c r="M41" s="4"/>
      <c r="N41" s="4"/>
      <c r="O41" s="4"/>
      <c r="P41" s="4"/>
      <c r="Q41" s="4"/>
    </row>
    <row r="42" spans="1:17" ht="57.75" hidden="1" customHeight="1" x14ac:dyDescent="0.25">
      <c r="A42" s="305" t="s">
        <v>3395</v>
      </c>
      <c r="B42" s="376" t="s">
        <v>3396</v>
      </c>
      <c r="C42" s="377"/>
      <c r="D42" s="4"/>
      <c r="E42" s="4"/>
      <c r="F42" s="4"/>
      <c r="G42" s="4"/>
      <c r="H42" s="4"/>
      <c r="I42" s="4"/>
      <c r="J42" s="4"/>
      <c r="K42" s="4"/>
      <c r="L42" s="4"/>
      <c r="M42" s="4"/>
      <c r="N42" s="4"/>
      <c r="O42" s="4"/>
      <c r="P42" s="4"/>
      <c r="Q42" s="4"/>
    </row>
    <row r="43" spans="1:17" ht="84" hidden="1" customHeight="1" x14ac:dyDescent="0.25">
      <c r="A43" s="305" t="s">
        <v>3397</v>
      </c>
      <c r="B43" s="376" t="s">
        <v>3398</v>
      </c>
      <c r="C43" s="377"/>
      <c r="D43" s="4"/>
      <c r="E43" s="4"/>
      <c r="F43" s="4"/>
      <c r="G43" s="4"/>
      <c r="H43" s="4"/>
      <c r="I43" s="4"/>
      <c r="J43" s="4"/>
      <c r="K43" s="4"/>
      <c r="L43" s="4"/>
      <c r="M43" s="4"/>
      <c r="N43" s="4"/>
      <c r="O43" s="4"/>
      <c r="P43" s="4"/>
      <c r="Q43" s="4"/>
    </row>
    <row r="44" spans="1:17" ht="48" hidden="1" customHeight="1" x14ac:dyDescent="0.25">
      <c r="A44" s="305" t="s">
        <v>3399</v>
      </c>
      <c r="B44" s="376" t="s">
        <v>3400</v>
      </c>
      <c r="C44" s="377"/>
      <c r="D44" s="4"/>
      <c r="E44" s="4"/>
      <c r="F44" s="4"/>
      <c r="G44" s="4"/>
      <c r="H44" s="4"/>
      <c r="I44" s="4"/>
      <c r="J44" s="4"/>
      <c r="K44" s="4"/>
      <c r="L44" s="4"/>
      <c r="M44" s="4"/>
      <c r="N44" s="4"/>
      <c r="O44" s="4"/>
      <c r="P44" s="4"/>
      <c r="Q44" s="4"/>
    </row>
    <row r="45" spans="1:17" ht="57" hidden="1" customHeight="1" x14ac:dyDescent="0.25">
      <c r="A45" s="305" t="s">
        <v>3401</v>
      </c>
      <c r="B45" s="376" t="s">
        <v>3402</v>
      </c>
      <c r="C45" s="377"/>
      <c r="D45" s="4"/>
      <c r="E45" s="4"/>
      <c r="F45" s="4"/>
      <c r="G45" s="4"/>
      <c r="H45" s="4"/>
      <c r="I45" s="4"/>
      <c r="J45" s="4"/>
      <c r="K45" s="4"/>
      <c r="L45" s="4"/>
      <c r="M45" s="4"/>
      <c r="N45" s="4"/>
      <c r="O45" s="4"/>
      <c r="P45" s="4"/>
      <c r="Q45" s="4"/>
    </row>
    <row r="46" spans="1:17" ht="73.5" hidden="1" customHeight="1" x14ac:dyDescent="0.25">
      <c r="A46" s="305" t="s">
        <v>3403</v>
      </c>
      <c r="B46" s="385" t="s">
        <v>3404</v>
      </c>
      <c r="C46" s="377"/>
      <c r="D46" s="41"/>
      <c r="E46" s="4"/>
      <c r="F46" s="4"/>
      <c r="G46" s="4"/>
      <c r="H46" s="4"/>
      <c r="I46" s="4"/>
      <c r="J46" s="4"/>
      <c r="K46" s="4"/>
      <c r="L46" s="4"/>
      <c r="M46" s="4"/>
      <c r="N46" s="4"/>
      <c r="O46" s="4"/>
      <c r="P46" s="4"/>
      <c r="Q46" s="4"/>
    </row>
    <row r="47" spans="1:17" ht="66" hidden="1" customHeight="1" x14ac:dyDescent="0.25">
      <c r="A47" s="46" t="s">
        <v>3405</v>
      </c>
      <c r="B47" s="386" t="s">
        <v>3406</v>
      </c>
      <c r="C47" s="386"/>
      <c r="D47" s="4"/>
      <c r="E47" s="4"/>
      <c r="F47" s="4"/>
      <c r="G47" s="4"/>
      <c r="H47" s="4"/>
      <c r="I47" s="4"/>
      <c r="J47" s="4"/>
      <c r="K47" s="4"/>
      <c r="L47" s="4"/>
      <c r="M47" s="4"/>
      <c r="N47" s="4"/>
      <c r="O47" s="4"/>
      <c r="P47" s="4"/>
      <c r="Q47" s="4"/>
    </row>
    <row r="48" spans="1:17" ht="123.75" customHeight="1" x14ac:dyDescent="0.25">
      <c r="A48" s="267" t="s">
        <v>3407</v>
      </c>
      <c r="B48" s="384" t="s">
        <v>3408</v>
      </c>
      <c r="C48" s="383"/>
      <c r="D48" s="4"/>
      <c r="E48" s="4"/>
      <c r="F48" s="4"/>
      <c r="G48" s="4"/>
      <c r="H48" s="4"/>
      <c r="I48" s="4"/>
      <c r="J48" s="4"/>
      <c r="K48" s="4"/>
      <c r="L48" s="4"/>
      <c r="M48" s="4"/>
      <c r="N48" s="4"/>
      <c r="O48" s="4"/>
      <c r="P48" s="4"/>
      <c r="Q48" s="4"/>
    </row>
    <row r="49" spans="1:17" ht="34.5" customHeight="1" x14ac:dyDescent="0.25">
      <c r="A49" s="267" t="s">
        <v>3409</v>
      </c>
      <c r="B49" s="382" t="s">
        <v>3410</v>
      </c>
      <c r="C49" s="383"/>
      <c r="D49" s="4"/>
      <c r="E49" s="4"/>
      <c r="F49" s="4"/>
      <c r="G49" s="4"/>
      <c r="H49" s="4"/>
      <c r="I49" s="4"/>
      <c r="J49" s="4"/>
      <c r="K49" s="4"/>
      <c r="L49" s="4"/>
      <c r="M49" s="4"/>
      <c r="N49" s="4"/>
      <c r="O49" s="4"/>
      <c r="P49" s="4"/>
      <c r="Q49" s="4"/>
    </row>
    <row r="50" spans="1:17" ht="34.5" customHeight="1" x14ac:dyDescent="0.25">
      <c r="A50" s="267" t="s">
        <v>3411</v>
      </c>
      <c r="B50" s="382" t="s">
        <v>3412</v>
      </c>
      <c r="C50" s="383"/>
      <c r="D50" s="4"/>
      <c r="E50" s="4"/>
      <c r="F50" s="4"/>
      <c r="G50" s="4"/>
      <c r="H50" s="4"/>
      <c r="I50" s="4"/>
      <c r="J50" s="4"/>
      <c r="K50" s="4"/>
      <c r="L50" s="4"/>
      <c r="M50" s="4"/>
      <c r="N50" s="4"/>
      <c r="O50" s="4"/>
      <c r="P50" s="4"/>
      <c r="Q50" s="4"/>
    </row>
    <row r="51" spans="1:17" ht="31.5" customHeight="1" x14ac:dyDescent="0.25">
      <c r="A51" s="306" t="s">
        <v>3413</v>
      </c>
      <c r="B51" s="376" t="s">
        <v>3414</v>
      </c>
      <c r="C51" s="377"/>
      <c r="D51" s="4"/>
      <c r="E51" s="4"/>
      <c r="F51" s="4"/>
      <c r="G51" s="4"/>
      <c r="H51" s="4"/>
      <c r="I51" s="4"/>
      <c r="J51" s="4"/>
      <c r="K51" s="4"/>
      <c r="L51" s="4"/>
      <c r="M51" s="4"/>
      <c r="N51" s="4"/>
      <c r="O51" s="4"/>
      <c r="P51" s="4"/>
      <c r="Q51" s="4"/>
    </row>
    <row r="52" spans="1:17" ht="31.5" customHeight="1" x14ac:dyDescent="0.25">
      <c r="A52" s="306" t="s">
        <v>3415</v>
      </c>
      <c r="B52" s="376" t="s">
        <v>3416</v>
      </c>
      <c r="C52" s="377"/>
      <c r="D52" s="4"/>
      <c r="E52" s="4"/>
      <c r="F52" s="4"/>
      <c r="G52" s="4"/>
      <c r="H52" s="4"/>
      <c r="I52" s="4"/>
      <c r="J52" s="4"/>
      <c r="K52" s="4"/>
      <c r="L52" s="4"/>
      <c r="M52" s="4"/>
      <c r="N52" s="4"/>
      <c r="O52" s="4"/>
      <c r="P52" s="4"/>
      <c r="Q52" s="4"/>
    </row>
    <row r="53" spans="1:17" ht="31.5" customHeight="1" x14ac:dyDescent="0.25">
      <c r="A53" s="306" t="s">
        <v>3417</v>
      </c>
      <c r="B53" s="374" t="s">
        <v>3418</v>
      </c>
      <c r="C53" s="375"/>
      <c r="D53" s="4"/>
      <c r="E53" s="4"/>
      <c r="F53" s="4"/>
      <c r="G53" s="4"/>
      <c r="H53" s="4"/>
      <c r="I53" s="4"/>
      <c r="J53" s="4"/>
      <c r="K53" s="4"/>
      <c r="L53" s="4"/>
      <c r="M53" s="4"/>
      <c r="N53" s="4"/>
      <c r="O53" s="4"/>
      <c r="P53" s="4"/>
      <c r="Q53" s="4"/>
    </row>
    <row r="54" spans="1:17" ht="31.5" customHeight="1" x14ac:dyDescent="0.25">
      <c r="A54" s="306" t="s">
        <v>3419</v>
      </c>
      <c r="B54" s="374" t="s">
        <v>3420</v>
      </c>
      <c r="C54" s="375"/>
      <c r="D54" s="4"/>
      <c r="E54" s="4"/>
      <c r="F54" s="4"/>
      <c r="G54" s="4"/>
      <c r="H54" s="4"/>
      <c r="I54" s="4"/>
      <c r="J54" s="4"/>
      <c r="K54" s="4"/>
      <c r="L54" s="4"/>
      <c r="M54" s="4"/>
      <c r="N54" s="4"/>
      <c r="O54" s="4"/>
      <c r="P54" s="4"/>
      <c r="Q54" s="4"/>
    </row>
    <row r="55" spans="1:17" ht="54.6" customHeight="1" x14ac:dyDescent="0.25">
      <c r="A55" s="306" t="s">
        <v>3421</v>
      </c>
      <c r="B55" s="374" t="s">
        <v>3422</v>
      </c>
      <c r="C55" s="375"/>
      <c r="D55" s="4"/>
      <c r="E55" s="4"/>
      <c r="F55" s="4"/>
      <c r="G55" s="4"/>
      <c r="H55" s="4"/>
      <c r="I55" s="4"/>
      <c r="J55" s="4"/>
      <c r="K55" s="4"/>
      <c r="L55" s="4"/>
      <c r="M55" s="4"/>
      <c r="N55" s="4"/>
      <c r="O55" s="4"/>
      <c r="P55" s="4"/>
      <c r="Q55" s="4"/>
    </row>
    <row r="56" spans="1:17" ht="54.6" customHeight="1" x14ac:dyDescent="0.25">
      <c r="A56" s="306" t="s">
        <v>3423</v>
      </c>
      <c r="B56" s="374" t="s">
        <v>3424</v>
      </c>
      <c r="C56" s="375"/>
      <c r="D56" s="4"/>
      <c r="E56" s="4"/>
      <c r="F56" s="4"/>
      <c r="G56" s="4"/>
      <c r="H56" s="4"/>
      <c r="I56" s="4"/>
      <c r="J56" s="4"/>
      <c r="K56" s="4"/>
      <c r="L56" s="4"/>
      <c r="M56" s="4"/>
      <c r="N56" s="4"/>
      <c r="O56" s="4"/>
      <c r="P56" s="4"/>
      <c r="Q56" s="4"/>
    </row>
    <row r="57" spans="1:17" ht="54" customHeight="1" x14ac:dyDescent="0.25">
      <c r="A57" s="306" t="s">
        <v>3425</v>
      </c>
      <c r="B57" s="374" t="s">
        <v>3426</v>
      </c>
      <c r="C57" s="375"/>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1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50602</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39.6" x14ac:dyDescent="0.2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307980.45</v>
      </c>
      <c r="I16" s="170">
        <f>'PR-RAS'!E6</f>
        <v>642352.44000000006</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280752.17</v>
      </c>
      <c r="I17" s="170">
        <f>'PR-RAS'!E151</f>
        <v>354940.63999999996</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2005.7800000000279</v>
      </c>
      <c r="I18" s="170">
        <f>'PR-RAS'!E645</f>
        <v>0</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27190.319999999978</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71276.639999999999</v>
      </c>
      <c r="I20" s="173">
        <f>BILANCA!E7</f>
        <v>367389</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18739.23</v>
      </c>
      <c r="I21" s="175">
        <f>BILANCA!E68</f>
        <v>12503.86</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13348.59</v>
      </c>
      <c r="I22" s="175">
        <f>BILANCA!E176</f>
        <v>37744.39</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76667.28</v>
      </c>
      <c r="I23" s="177">
        <f>BILANCA!E237</f>
        <v>342148.47</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311935.67</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311935.67</v>
      </c>
      <c r="I28" s="179">
        <f>'RAS-funkcijski'!E141</f>
        <v>671548.54</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1949.78</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1949.78</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13348.59</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37744.390000000014</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37744.39</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400" zoomScaleNormal="100" workbookViewId="0">
      <selection activeCell="E413" sqref="E413"/>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307980.45</v>
      </c>
      <c r="E6" s="51">
        <f>E7+E44+E50+E82+E106+E124+E133+E139</f>
        <v>642352.44000000006</v>
      </c>
      <c r="F6" s="52">
        <f t="shared" ref="F6:F131" si="0">IF(D6&lt;&gt;0,IF(E6/D6&gt;=100,"&gt;&gt;100",E6/D6*100),"-")</f>
        <v>208.56922574143911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0.09</v>
      </c>
      <c r="F82" s="52" t="str">
        <f t="shared" si="0"/>
        <v>-</v>
      </c>
    </row>
    <row r="83" spans="1:6" ht="12.75" customHeight="1" x14ac:dyDescent="0.2">
      <c r="A83" s="53">
        <v>641</v>
      </c>
      <c r="B83" s="85" t="s">
        <v>212</v>
      </c>
      <c r="C83" s="50" t="s">
        <v>213</v>
      </c>
      <c r="D83" s="51">
        <f t="shared" ref="D83:E83" si="20">SUM(D84:D90)</f>
        <v>0</v>
      </c>
      <c r="E83" s="51">
        <f t="shared" si="20"/>
        <v>0.09</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0.09</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49477.02</v>
      </c>
      <c r="E124" s="51">
        <f t="shared" si="27"/>
        <v>54385.58</v>
      </c>
      <c r="F124" s="52">
        <f t="shared" si="0"/>
        <v>109.9208885256226</v>
      </c>
    </row>
    <row r="125" spans="1:6" ht="12.75" customHeight="1" x14ac:dyDescent="0.2">
      <c r="A125" s="53">
        <v>661</v>
      </c>
      <c r="B125" s="86" t="s">
        <v>296</v>
      </c>
      <c r="C125" s="50" t="s">
        <v>297</v>
      </c>
      <c r="D125" s="51">
        <f t="shared" ref="D125:E125" si="28">SUM(D126:D127)</f>
        <v>49477.02</v>
      </c>
      <c r="E125" s="51">
        <f t="shared" si="28"/>
        <v>54385.58</v>
      </c>
      <c r="F125" s="52">
        <f t="shared" si="0"/>
        <v>109.9208885256226</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49477.02</v>
      </c>
      <c r="E127" s="242">
        <v>54385.58</v>
      </c>
      <c r="F127" s="52">
        <f t="shared" si="0"/>
        <v>109.9208885256226</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258503.43</v>
      </c>
      <c r="E133" s="51">
        <f t="shared" si="30"/>
        <v>587966.77</v>
      </c>
      <c r="F133" s="52">
        <f t="shared" ref="F133:F223" si="31">IF(D133&lt;&gt;0,IF(E133/D133&gt;=100,"&gt;&gt;100",E133/D133*100),"-")</f>
        <v>227.45027793248238</v>
      </c>
    </row>
    <row r="134" spans="1:6" ht="22.8" x14ac:dyDescent="0.2">
      <c r="A134" s="53">
        <v>671</v>
      </c>
      <c r="B134" s="232" t="s">
        <v>314</v>
      </c>
      <c r="C134" s="50" t="s">
        <v>315</v>
      </c>
      <c r="D134" s="51">
        <f t="shared" ref="D134:E134" si="32">SUM(D135:D137)</f>
        <v>258503.43</v>
      </c>
      <c r="E134" s="51">
        <f t="shared" si="32"/>
        <v>587966.77</v>
      </c>
      <c r="F134" s="52">
        <f t="shared" si="31"/>
        <v>227.45027793248238</v>
      </c>
    </row>
    <row r="135" spans="1:6" ht="12.75" customHeight="1" x14ac:dyDescent="0.2">
      <c r="A135" s="53">
        <v>6711</v>
      </c>
      <c r="B135" s="85" t="s">
        <v>316</v>
      </c>
      <c r="C135" s="50" t="s">
        <v>317</v>
      </c>
      <c r="D135" s="242">
        <v>232378.82</v>
      </c>
      <c r="E135" s="242">
        <v>290416.76</v>
      </c>
      <c r="F135" s="52">
        <f t="shared" si="31"/>
        <v>124.97557221436961</v>
      </c>
    </row>
    <row r="136" spans="1:6" ht="22.8" x14ac:dyDescent="0.2">
      <c r="A136" s="53">
        <v>6712</v>
      </c>
      <c r="B136" s="232" t="s">
        <v>318</v>
      </c>
      <c r="C136" s="50" t="s">
        <v>319</v>
      </c>
      <c r="D136" s="242">
        <v>26124.61</v>
      </c>
      <c r="E136" s="242">
        <v>297550.01</v>
      </c>
      <c r="F136" s="52">
        <f t="shared" si="31"/>
        <v>1138.9644094208488</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280752.17</v>
      </c>
      <c r="E151" s="51">
        <f t="shared" si="35"/>
        <v>354940.63999999996</v>
      </c>
      <c r="F151" s="52">
        <f t="shared" si="31"/>
        <v>126.42489637747056</v>
      </c>
    </row>
    <row r="152" spans="1:6" ht="12.75" customHeight="1" x14ac:dyDescent="0.2">
      <c r="A152" s="53">
        <v>31</v>
      </c>
      <c r="B152" s="85" t="s">
        <v>349</v>
      </c>
      <c r="C152" s="50" t="s">
        <v>350</v>
      </c>
      <c r="D152" s="51">
        <f t="shared" ref="D152:E152" si="36">D153+D158+D159</f>
        <v>150528.68000000002</v>
      </c>
      <c r="E152" s="51">
        <f t="shared" si="36"/>
        <v>216279.99000000002</v>
      </c>
      <c r="F152" s="52">
        <f t="shared" si="31"/>
        <v>143.68025415488927</v>
      </c>
    </row>
    <row r="153" spans="1:6" ht="12.75" customHeight="1" x14ac:dyDescent="0.2">
      <c r="A153" s="53">
        <v>311</v>
      </c>
      <c r="B153" s="85" t="s">
        <v>351</v>
      </c>
      <c r="C153" s="50" t="s">
        <v>352</v>
      </c>
      <c r="D153" s="51">
        <f t="shared" ref="D153:E153" si="37">SUM(D154:D157)</f>
        <v>112841.44</v>
      </c>
      <c r="E153" s="51">
        <f t="shared" si="37"/>
        <v>168505.76</v>
      </c>
      <c r="F153" s="52">
        <f t="shared" si="31"/>
        <v>149.32967888392776</v>
      </c>
    </row>
    <row r="154" spans="1:6" ht="12.75" customHeight="1" x14ac:dyDescent="0.2">
      <c r="A154" s="53">
        <v>3111</v>
      </c>
      <c r="B154" s="85" t="s">
        <v>353</v>
      </c>
      <c r="C154" s="50" t="s">
        <v>354</v>
      </c>
      <c r="D154" s="242">
        <v>112841.44</v>
      </c>
      <c r="E154" s="242">
        <v>168505.76</v>
      </c>
      <c r="F154" s="52">
        <f t="shared" si="31"/>
        <v>149.32967888392776</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19068.39</v>
      </c>
      <c r="E158" s="242">
        <v>19970.79</v>
      </c>
      <c r="F158" s="52">
        <f t="shared" si="31"/>
        <v>104.73243939315276</v>
      </c>
    </row>
    <row r="159" spans="1:6" ht="12.75" customHeight="1" x14ac:dyDescent="0.2">
      <c r="A159" s="53">
        <v>313</v>
      </c>
      <c r="B159" s="85" t="s">
        <v>363</v>
      </c>
      <c r="C159" s="50" t="s">
        <v>364</v>
      </c>
      <c r="D159" s="51">
        <f t="shared" ref="D159:E159" si="38">SUM(D160:D162)</f>
        <v>18618.849999999999</v>
      </c>
      <c r="E159" s="51">
        <f t="shared" si="38"/>
        <v>27803.439999999999</v>
      </c>
      <c r="F159" s="52">
        <f t="shared" si="31"/>
        <v>149.32952357422721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18618.849999999999</v>
      </c>
      <c r="E161" s="242">
        <v>27803.439999999999</v>
      </c>
      <c r="F161" s="52">
        <f t="shared" si="31"/>
        <v>149.32952357422721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128671.44</v>
      </c>
      <c r="E163" s="51">
        <f t="shared" si="39"/>
        <v>136893.99</v>
      </c>
      <c r="F163" s="52">
        <f t="shared" si="31"/>
        <v>106.39034582965729</v>
      </c>
    </row>
    <row r="164" spans="1:6" ht="12.75" customHeight="1" x14ac:dyDescent="0.2">
      <c r="A164" s="53">
        <v>321</v>
      </c>
      <c r="B164" s="85" t="s">
        <v>372</v>
      </c>
      <c r="C164" s="50" t="s">
        <v>373</v>
      </c>
      <c r="D164" s="51">
        <f t="shared" ref="D164:E164" si="40">SUM(D165:D168)</f>
        <v>1729.9</v>
      </c>
      <c r="E164" s="51">
        <f t="shared" si="40"/>
        <v>2541.4899999999998</v>
      </c>
      <c r="F164" s="52">
        <f t="shared" si="31"/>
        <v>146.91542863749348</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1729.9</v>
      </c>
      <c r="E166" s="242">
        <v>2541.4899999999998</v>
      </c>
      <c r="F166" s="52">
        <f t="shared" si="31"/>
        <v>146.91542863749348</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18571.46</v>
      </c>
      <c r="E169" s="51">
        <f t="shared" si="41"/>
        <v>20707.64</v>
      </c>
      <c r="F169" s="52">
        <f t="shared" si="31"/>
        <v>111.5024882265584</v>
      </c>
    </row>
    <row r="170" spans="1:6" ht="12.75" customHeight="1" x14ac:dyDescent="0.2">
      <c r="A170" s="53">
        <v>3221</v>
      </c>
      <c r="B170" s="85" t="s">
        <v>384</v>
      </c>
      <c r="C170" s="50" t="s">
        <v>385</v>
      </c>
      <c r="D170" s="242">
        <v>6483.62</v>
      </c>
      <c r="E170" s="242">
        <v>5129.83</v>
      </c>
      <c r="F170" s="52">
        <f t="shared" si="31"/>
        <v>79.119843544192904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4803.62</v>
      </c>
      <c r="E172" s="242">
        <v>6780.5</v>
      </c>
      <c r="F172" s="52">
        <f t="shared" si="31"/>
        <v>141.1539630528643</v>
      </c>
    </row>
    <row r="173" spans="1:6" ht="12.75" customHeight="1" x14ac:dyDescent="0.2">
      <c r="A173" s="53">
        <v>3224</v>
      </c>
      <c r="B173" s="85" t="s">
        <v>390</v>
      </c>
      <c r="C173" s="50" t="s">
        <v>391</v>
      </c>
      <c r="D173" s="242">
        <v>5117.04</v>
      </c>
      <c r="E173" s="242">
        <v>7799.16</v>
      </c>
      <c r="F173" s="52">
        <f t="shared" si="31"/>
        <v>152.41545893719805</v>
      </c>
    </row>
    <row r="174" spans="1:6" ht="12.75" customHeight="1" x14ac:dyDescent="0.2">
      <c r="A174" s="53">
        <v>3225</v>
      </c>
      <c r="B174" s="85" t="s">
        <v>392</v>
      </c>
      <c r="C174" s="50" t="s">
        <v>393</v>
      </c>
      <c r="D174" s="242">
        <v>2167.1799999999998</v>
      </c>
      <c r="E174" s="242">
        <v>998.15</v>
      </c>
      <c r="F174" s="52">
        <f t="shared" si="31"/>
        <v>46.057549442132171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100119.22</v>
      </c>
      <c r="E177" s="51">
        <f t="shared" si="42"/>
        <v>108448.43</v>
      </c>
      <c r="F177" s="52">
        <f t="shared" si="31"/>
        <v>108.3192917403871</v>
      </c>
    </row>
    <row r="178" spans="1:6" ht="12.75" customHeight="1" x14ac:dyDescent="0.2">
      <c r="A178" s="53">
        <v>3231</v>
      </c>
      <c r="B178" s="85" t="s">
        <v>400</v>
      </c>
      <c r="C178" s="50" t="s">
        <v>401</v>
      </c>
      <c r="D178" s="242">
        <v>572.39</v>
      </c>
      <c r="E178" s="242">
        <v>1711.49</v>
      </c>
      <c r="F178" s="52">
        <f t="shared" si="31"/>
        <v>299.00766959590487</v>
      </c>
    </row>
    <row r="179" spans="1:6" ht="12.75" customHeight="1" x14ac:dyDescent="0.2">
      <c r="A179" s="53">
        <v>3232</v>
      </c>
      <c r="B179" s="85" t="s">
        <v>402</v>
      </c>
      <c r="C179" s="50" t="s">
        <v>403</v>
      </c>
      <c r="D179" s="242">
        <v>88727.61</v>
      </c>
      <c r="E179" s="242">
        <v>93693.78</v>
      </c>
      <c r="F179" s="52">
        <f t="shared" si="31"/>
        <v>105.59709655202028</v>
      </c>
    </row>
    <row r="180" spans="1:6" ht="12.75" customHeight="1" x14ac:dyDescent="0.2">
      <c r="A180" s="53">
        <v>3233</v>
      </c>
      <c r="B180" s="85" t="s">
        <v>404</v>
      </c>
      <c r="C180" s="50" t="s">
        <v>405</v>
      </c>
      <c r="D180" s="242">
        <v>0</v>
      </c>
      <c r="E180" s="242">
        <v>353.76</v>
      </c>
      <c r="F180" s="52" t="str">
        <f t="shared" si="31"/>
        <v>-</v>
      </c>
    </row>
    <row r="181" spans="1:6" ht="12.75" customHeight="1" x14ac:dyDescent="0.2">
      <c r="A181" s="53">
        <v>3234</v>
      </c>
      <c r="B181" s="85" t="s">
        <v>406</v>
      </c>
      <c r="C181" s="50" t="s">
        <v>407</v>
      </c>
      <c r="D181" s="242">
        <v>4487.72</v>
      </c>
      <c r="E181" s="242">
        <v>5612.62</v>
      </c>
      <c r="F181" s="52">
        <f t="shared" si="31"/>
        <v>125.06618059950263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6331.5</v>
      </c>
      <c r="E184" s="242">
        <v>6313.08</v>
      </c>
      <c r="F184" s="52">
        <f t="shared" si="31"/>
        <v>99.709073679222939</v>
      </c>
    </row>
    <row r="185" spans="1:6" ht="12.75" customHeight="1" x14ac:dyDescent="0.2">
      <c r="A185" s="53">
        <v>3238</v>
      </c>
      <c r="B185" s="85" t="s">
        <v>414</v>
      </c>
      <c r="C185" s="50" t="s">
        <v>415</v>
      </c>
      <c r="D185" s="242">
        <v>0</v>
      </c>
      <c r="E185" s="242">
        <v>430</v>
      </c>
      <c r="F185" s="52" t="str">
        <f t="shared" si="31"/>
        <v>-</v>
      </c>
    </row>
    <row r="186" spans="1:6" ht="12.75" customHeight="1" x14ac:dyDescent="0.2">
      <c r="A186" s="53">
        <v>3239</v>
      </c>
      <c r="B186" s="85" t="s">
        <v>416</v>
      </c>
      <c r="C186" s="50" t="s">
        <v>417</v>
      </c>
      <c r="D186" s="242">
        <v>0</v>
      </c>
      <c r="E186" s="242">
        <v>333.7</v>
      </c>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8250.86</v>
      </c>
      <c r="E188" s="51">
        <f t="shared" si="43"/>
        <v>5196.43</v>
      </c>
      <c r="F188" s="52">
        <f t="shared" si="31"/>
        <v>62.98046506667184</v>
      </c>
    </row>
    <row r="189" spans="1:6" ht="12.75" customHeight="1" x14ac:dyDescent="0.2">
      <c r="A189" s="53">
        <v>3291</v>
      </c>
      <c r="B189" s="232" t="s">
        <v>422</v>
      </c>
      <c r="C189" s="50" t="s">
        <v>423</v>
      </c>
      <c r="D189" s="242">
        <v>1188.8399999999999</v>
      </c>
      <c r="E189" s="242">
        <v>1348.44</v>
      </c>
      <c r="F189" s="52">
        <f t="shared" si="31"/>
        <v>113.42485111537297</v>
      </c>
    </row>
    <row r="190" spans="1:6" ht="12.75" customHeight="1" x14ac:dyDescent="0.2">
      <c r="A190" s="53">
        <v>3292</v>
      </c>
      <c r="B190" s="85" t="s">
        <v>424</v>
      </c>
      <c r="C190" s="50" t="s">
        <v>425</v>
      </c>
      <c r="D190" s="242">
        <v>1894.62</v>
      </c>
      <c r="E190" s="242">
        <v>2732.49</v>
      </c>
      <c r="F190" s="52">
        <f t="shared" si="31"/>
        <v>144.22364379136715</v>
      </c>
    </row>
    <row r="191" spans="1:6" ht="12.75" customHeight="1" x14ac:dyDescent="0.2">
      <c r="A191" s="53">
        <v>3293</v>
      </c>
      <c r="B191" s="85" t="s">
        <v>426</v>
      </c>
      <c r="C191" s="50" t="s">
        <v>427</v>
      </c>
      <c r="D191" s="242">
        <v>0</v>
      </c>
      <c r="E191" s="242">
        <v>204</v>
      </c>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5167.3999999999996</v>
      </c>
      <c r="E195" s="242">
        <v>911.5</v>
      </c>
      <c r="F195" s="52">
        <f t="shared" si="31"/>
        <v>17.639431822580022</v>
      </c>
    </row>
    <row r="196" spans="1:6" ht="12.75" customHeight="1" x14ac:dyDescent="0.2">
      <c r="A196" s="53">
        <v>34</v>
      </c>
      <c r="B196" s="232" t="s">
        <v>436</v>
      </c>
      <c r="C196" s="50" t="s">
        <v>437</v>
      </c>
      <c r="D196" s="51">
        <f t="shared" ref="D196:E196" si="44">D197+D202+D210</f>
        <v>1552.05</v>
      </c>
      <c r="E196" s="51">
        <f t="shared" si="44"/>
        <v>1766.66</v>
      </c>
      <c r="F196" s="52">
        <f t="shared" si="31"/>
        <v>113.82751844334913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1552.05</v>
      </c>
      <c r="E210" s="51">
        <f t="shared" si="47"/>
        <v>1766.66</v>
      </c>
      <c r="F210" s="52">
        <f t="shared" si="31"/>
        <v>113.82751844334913</v>
      </c>
    </row>
    <row r="211" spans="1:6" ht="12.75" customHeight="1" x14ac:dyDescent="0.2">
      <c r="A211" s="53">
        <v>3431</v>
      </c>
      <c r="B211" s="232" t="s">
        <v>466</v>
      </c>
      <c r="C211" s="50" t="s">
        <v>467</v>
      </c>
      <c r="D211" s="242">
        <v>1552.05</v>
      </c>
      <c r="E211" s="242">
        <v>1766.66</v>
      </c>
      <c r="F211" s="52">
        <f t="shared" si="31"/>
        <v>113.82751844334913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280752.17</v>
      </c>
      <c r="E289" s="51">
        <f t="shared" si="79"/>
        <v>354940.63999999996</v>
      </c>
      <c r="F289" s="52">
        <f t="shared" si="76"/>
        <v>126.42489637747056</v>
      </c>
    </row>
    <row r="290" spans="1:6" ht="12.75" customHeight="1" x14ac:dyDescent="0.2">
      <c r="A290" s="53" t="s">
        <v>609</v>
      </c>
      <c r="B290" s="85" t="s">
        <v>620</v>
      </c>
      <c r="C290" s="50" t="s">
        <v>621</v>
      </c>
      <c r="D290" s="51">
        <f>IF(D6&gt;=D289,D6-D289,0)</f>
        <v>27228.280000000028</v>
      </c>
      <c r="E290" s="51">
        <f>IF(E6&gt;=E289,E6-E289,0)</f>
        <v>287411.8000000001</v>
      </c>
      <c r="F290" s="52">
        <f t="shared" si="76"/>
        <v>1055.5635537757062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5961</v>
      </c>
      <c r="E292" s="242">
        <v>2005.78</v>
      </c>
      <c r="F292" s="52">
        <f t="shared" si="76"/>
        <v>33.64838114410334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3384.85</v>
      </c>
      <c r="E294" s="242">
        <v>1949.78</v>
      </c>
      <c r="F294" s="52">
        <f t="shared" si="76"/>
        <v>57.603143418467582</v>
      </c>
    </row>
    <row r="295" spans="1:6" ht="12" x14ac:dyDescent="0.2">
      <c r="A295" s="53">
        <v>9661</v>
      </c>
      <c r="B295" s="85" t="s">
        <v>630</v>
      </c>
      <c r="C295" s="50" t="s">
        <v>631</v>
      </c>
      <c r="D295" s="242">
        <v>3384.85</v>
      </c>
      <c r="E295" s="242">
        <v>1949.78</v>
      </c>
      <c r="F295" s="52">
        <f t="shared" si="76"/>
        <v>57.603143418467582</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31183.5</v>
      </c>
      <c r="E350" s="51">
        <f t="shared" si="95"/>
        <v>316607.90000000002</v>
      </c>
      <c r="F350" s="52">
        <f t="shared" si="81"/>
        <v>1015.3058508506101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31183.5</v>
      </c>
      <c r="E363" s="51">
        <f t="shared" si="99"/>
        <v>316607.90000000002</v>
      </c>
      <c r="F363" s="52">
        <f t="shared" si="81"/>
        <v>1015.3058508506101</v>
      </c>
    </row>
    <row r="364" spans="1:6" ht="12.75" customHeight="1" x14ac:dyDescent="0.2">
      <c r="A364" s="53">
        <v>421</v>
      </c>
      <c r="B364" s="85" t="s">
        <v>759</v>
      </c>
      <c r="C364" s="50" t="s">
        <v>760</v>
      </c>
      <c r="D364" s="51">
        <f t="shared" ref="D364:E364" si="100">SUM(D365:D368)</f>
        <v>0</v>
      </c>
      <c r="E364" s="51">
        <f t="shared" si="100"/>
        <v>250336.88</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250336.88</v>
      </c>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31183.5</v>
      </c>
      <c r="E369" s="51">
        <f t="shared" si="101"/>
        <v>44681.51</v>
      </c>
      <c r="F369" s="52">
        <f t="shared" si="81"/>
        <v>143.28574406336685</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31183.5</v>
      </c>
      <c r="E376" s="242">
        <v>44681.51</v>
      </c>
      <c r="F376" s="52">
        <f t="shared" si="81"/>
        <v>143.28574406336685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21589.51</v>
      </c>
      <c r="F378" s="52" t="str">
        <f t="shared" si="81"/>
        <v>-</v>
      </c>
    </row>
    <row r="379" spans="1:6" ht="12.75" customHeight="1" x14ac:dyDescent="0.2">
      <c r="A379" s="53">
        <v>4231</v>
      </c>
      <c r="B379" s="85" t="s">
        <v>693</v>
      </c>
      <c r="C379" s="50" t="s">
        <v>778</v>
      </c>
      <c r="D379" s="242">
        <v>0</v>
      </c>
      <c r="E379" s="242">
        <v>21589.51</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31183.5</v>
      </c>
      <c r="E408" s="51">
        <f t="shared" si="111"/>
        <v>316607.90000000002</v>
      </c>
      <c r="F408" s="52">
        <f t="shared" si="81"/>
        <v>1015.3058508506101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307980.45</v>
      </c>
      <c r="E412" s="51">
        <f>E6+E298</f>
        <v>642352.44000000006</v>
      </c>
      <c r="F412" s="52">
        <f t="shared" si="81"/>
        <v>208.56922574143911</v>
      </c>
    </row>
    <row r="413" spans="1:6" ht="12.75" customHeight="1" x14ac:dyDescent="0.2">
      <c r="A413" s="53" t="s">
        <v>609</v>
      </c>
      <c r="B413" s="85" t="s">
        <v>832</v>
      </c>
      <c r="C413" s="50" t="s">
        <v>833</v>
      </c>
      <c r="D413" s="51">
        <f t="shared" ref="D413:E413" si="112">D289+D350</f>
        <v>311935.67</v>
      </c>
      <c r="E413" s="51">
        <f t="shared" si="112"/>
        <v>671548.54</v>
      </c>
      <c r="F413" s="52">
        <f t="shared" si="81"/>
        <v>215.28430525434942</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3955.2199999999721</v>
      </c>
      <c r="E415" s="51">
        <f t="shared" si="114"/>
        <v>29196.099999999977</v>
      </c>
      <c r="F415" s="52">
        <f t="shared" si="81"/>
        <v>738.16627140842184</v>
      </c>
    </row>
    <row r="416" spans="1:6" ht="12.75" customHeight="1" x14ac:dyDescent="0.2">
      <c r="A416" s="60" t="s">
        <v>838</v>
      </c>
      <c r="B416" s="232" t="s">
        <v>839</v>
      </c>
      <c r="C416" s="61" t="s">
        <v>840</v>
      </c>
      <c r="D416" s="51">
        <f t="shared" ref="D416:E416" si="115">IF(D292-D293+D409-D410&gt;=0,D292-D293+D409-D410,0)</f>
        <v>5961</v>
      </c>
      <c r="E416" s="51">
        <f t="shared" si="115"/>
        <v>2005.78</v>
      </c>
      <c r="F416" s="52">
        <f t="shared" si="81"/>
        <v>33.64838114410334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3384.85</v>
      </c>
      <c r="E418" s="62">
        <f t="shared" si="117"/>
        <v>1949.78</v>
      </c>
      <c r="F418" s="57">
        <f t="shared" si="81"/>
        <v>57.603143418467582</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307980.45</v>
      </c>
      <c r="E639" s="51">
        <f t="shared" si="180"/>
        <v>642352.44000000006</v>
      </c>
      <c r="F639" s="52">
        <f t="shared" si="119"/>
        <v>208.56922574143911</v>
      </c>
    </row>
    <row r="640" spans="1:6" ht="12.75" customHeight="1" x14ac:dyDescent="0.2">
      <c r="A640" s="53" t="s">
        <v>609</v>
      </c>
      <c r="B640" s="85" t="s">
        <v>1278</v>
      </c>
      <c r="C640" s="50" t="s">
        <v>1279</v>
      </c>
      <c r="D640" s="51">
        <f t="shared" ref="D640:E640" si="181">D413+D528</f>
        <v>311935.67</v>
      </c>
      <c r="E640" s="51">
        <f t="shared" si="181"/>
        <v>671548.54</v>
      </c>
      <c r="F640" s="52">
        <f t="shared" si="119"/>
        <v>215.28430525434942</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3955.2199999999721</v>
      </c>
      <c r="E642" s="51">
        <f t="shared" si="183"/>
        <v>29196.099999999977</v>
      </c>
      <c r="F642" s="52">
        <f t="shared" si="119"/>
        <v>738.16627140842184</v>
      </c>
    </row>
    <row r="643" spans="1:6" ht="22.8" x14ac:dyDescent="0.2">
      <c r="A643" s="60" t="s">
        <v>1284</v>
      </c>
      <c r="B643" s="85" t="s">
        <v>1285</v>
      </c>
      <c r="C643" s="61" t="s">
        <v>1284</v>
      </c>
      <c r="D643" s="51">
        <f t="shared" ref="D643:E643" si="184">IF(D416-D417+D637-D638&gt;=0,D416-D417+D637-D638,0)</f>
        <v>5961</v>
      </c>
      <c r="E643" s="51">
        <f t="shared" si="184"/>
        <v>2005.78</v>
      </c>
      <c r="F643" s="52">
        <f t="shared" si="119"/>
        <v>33.64838114410334</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2005.7800000000279</v>
      </c>
      <c r="E645" s="51">
        <f t="shared" si="186"/>
        <v>0</v>
      </c>
      <c r="F645" s="52">
        <f t="shared" si="119"/>
        <v>0</v>
      </c>
    </row>
    <row r="646" spans="1:6" ht="22.8" x14ac:dyDescent="0.2">
      <c r="A646" s="53" t="s">
        <v>609</v>
      </c>
      <c r="B646" s="85" t="s">
        <v>1290</v>
      </c>
      <c r="C646" s="50" t="s">
        <v>1291</v>
      </c>
      <c r="D646" s="51">
        <f t="shared" ref="D646:E646" si="187">IF(D642+D644-D641-D643&gt;=0,D642+D644-D641-D643,0)</f>
        <v>0</v>
      </c>
      <c r="E646" s="51">
        <f t="shared" si="187"/>
        <v>27190.319999999978</v>
      </c>
      <c r="F646" s="52" t="str">
        <f t="shared" si="119"/>
        <v>-</v>
      </c>
    </row>
    <row r="647" spans="1:6" ht="22.8" x14ac:dyDescent="0.2">
      <c r="A647" s="55" t="s">
        <v>1292</v>
      </c>
      <c r="B647" s="233" t="s">
        <v>1293</v>
      </c>
      <c r="C647" s="56" t="s">
        <v>1292</v>
      </c>
      <c r="D647" s="243">
        <v>13402.6</v>
      </c>
      <c r="E647" s="243"/>
      <c r="F647" s="57">
        <f t="shared" si="119"/>
        <v>0</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21576.59</v>
      </c>
      <c r="E649" s="242">
        <v>1951.78</v>
      </c>
      <c r="F649" s="52">
        <f t="shared" ref="F649:F724" si="188">IF(D649&lt;&gt;0,IF(E649/D649&gt;=100,"&gt;&gt;100",E649/D649*100),"-")</f>
        <v>9.0458223472754486</v>
      </c>
    </row>
    <row r="650" spans="1:6" ht="12.75" customHeight="1" x14ac:dyDescent="0.2">
      <c r="A650" s="53" t="s">
        <v>1297</v>
      </c>
      <c r="B650" s="85" t="s">
        <v>1298</v>
      </c>
      <c r="C650" s="50" t="s">
        <v>1297</v>
      </c>
      <c r="D650" s="242">
        <v>314219.08</v>
      </c>
      <c r="E650" s="242">
        <v>649758.28</v>
      </c>
      <c r="F650" s="52">
        <f t="shared" si="188"/>
        <v>206.78511311280013</v>
      </c>
    </row>
    <row r="651" spans="1:6" ht="12.75" customHeight="1" x14ac:dyDescent="0.2">
      <c r="A651" s="53" t="s">
        <v>1299</v>
      </c>
      <c r="B651" s="85" t="s">
        <v>1300</v>
      </c>
      <c r="C651" s="50" t="s">
        <v>1299</v>
      </c>
      <c r="D651" s="242">
        <v>333843.89</v>
      </c>
      <c r="E651" s="242">
        <v>641155.98</v>
      </c>
      <c r="F651" s="52">
        <f t="shared" si="188"/>
        <v>192.05263274400497</v>
      </c>
    </row>
    <row r="652" spans="1:6" ht="22.8" x14ac:dyDescent="0.2">
      <c r="A652" s="53">
        <v>11</v>
      </c>
      <c r="B652" s="85" t="s">
        <v>1301</v>
      </c>
      <c r="C652" s="50" t="s">
        <v>1302</v>
      </c>
      <c r="D652" s="51">
        <f t="shared" ref="D652:E652" si="189">+D649+D650-D651</f>
        <v>1951.7800000000279</v>
      </c>
      <c r="E652" s="51">
        <f t="shared" si="189"/>
        <v>10554.080000000075</v>
      </c>
      <c r="F652" s="52">
        <f t="shared" si="188"/>
        <v>540.74127206959406</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9</v>
      </c>
      <c r="E654" s="262">
        <v>10</v>
      </c>
      <c r="F654" s="52">
        <f t="shared" si="188"/>
        <v>111.11111111111111</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v>
      </c>
      <c r="E656" s="262">
        <v>10</v>
      </c>
      <c r="F656" s="52">
        <f t="shared" si="188"/>
        <v>111.11111111111111</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5497</v>
      </c>
      <c r="E716" s="242"/>
      <c r="F716" s="52">
        <f t="shared" si="188"/>
        <v>0</v>
      </c>
    </row>
    <row r="717" spans="1:6" ht="12.75" customHeight="1" x14ac:dyDescent="0.2">
      <c r="A717" s="53">
        <v>31215</v>
      </c>
      <c r="B717" s="85" t="s">
        <v>1414</v>
      </c>
      <c r="C717" s="50" t="s">
        <v>1415</v>
      </c>
      <c r="D717" s="242">
        <v>0</v>
      </c>
      <c r="E717" s="242">
        <v>398.17</v>
      </c>
      <c r="F717" s="52" t="str">
        <f t="shared" si="188"/>
        <v>-</v>
      </c>
    </row>
    <row r="718" spans="1:6" ht="12.75" customHeight="1" x14ac:dyDescent="0.2">
      <c r="A718" s="53">
        <v>32121</v>
      </c>
      <c r="B718" s="85" t="s">
        <v>1416</v>
      </c>
      <c r="C718" s="50" t="s">
        <v>1417</v>
      </c>
      <c r="D718" s="242">
        <v>1729.9</v>
      </c>
      <c r="E718" s="242">
        <v>2541.4899999999998</v>
      </c>
      <c r="F718" s="52">
        <f t="shared" si="188"/>
        <v>146.91542863749348</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485.3</v>
      </c>
      <c r="E722" s="242">
        <v>1560.08</v>
      </c>
      <c r="F722" s="52">
        <f t="shared" si="188"/>
        <v>321.46713373171229</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1188.8399999999999</v>
      </c>
      <c r="E725" s="242">
        <v>1348.44</v>
      </c>
      <c r="F725" s="52">
        <f t="shared" ref="F725:F979" si="190">IF(D725&lt;&gt;0,IF(E725/D725&gt;=100,"&gt;&gt;100",E725/D725*100),"-")</f>
        <v>113.42485111537297</v>
      </c>
    </row>
    <row r="726" spans="1:6" ht="12.75" customHeight="1" x14ac:dyDescent="0.2">
      <c r="A726" s="53" t="s">
        <v>1432</v>
      </c>
      <c r="B726" s="85" t="s">
        <v>1433</v>
      </c>
      <c r="C726" s="50" t="s">
        <v>1432</v>
      </c>
      <c r="D726" s="242">
        <v>265.45</v>
      </c>
      <c r="E726" s="242"/>
      <c r="F726" s="52">
        <f t="shared" si="190"/>
        <v>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67" workbookViewId="0">
      <selection activeCell="E291" sqref="E291"/>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90015.87</v>
      </c>
      <c r="E6" s="229">
        <f t="shared" si="0"/>
        <v>379892.86</v>
      </c>
      <c r="F6" s="230">
        <f t="shared" ref="F6:F260" si="1">IF(D6&gt;0,IF(E6/D6&gt;=100,"&gt;&gt;100",E6/D6*100),"-")</f>
        <v>422.0287600397574</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71276.639999999999</v>
      </c>
      <c r="E7" s="104">
        <f t="shared" si="2"/>
        <v>367389</v>
      </c>
      <c r="F7" s="93">
        <f t="shared" si="1"/>
        <v>515.44096354710325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18802.650000000001</v>
      </c>
      <c r="E10" s="247"/>
      <c r="F10" s="93">
        <f t="shared" si="1"/>
        <v>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18802.650000000001</v>
      </c>
      <c r="E11" s="247"/>
      <c r="F11" s="93">
        <f t="shared" si="1"/>
        <v>0</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71276.639999999999</v>
      </c>
      <c r="E12" s="104">
        <f t="shared" si="3"/>
        <v>117052.12</v>
      </c>
      <c r="F12" s="93">
        <f t="shared" si="1"/>
        <v>164.22227534855739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9403.0199999999968</v>
      </c>
      <c r="E13" s="104">
        <f t="shared" si="4"/>
        <v>8560.3299999999945</v>
      </c>
      <c r="F13" s="93">
        <f t="shared" si="1"/>
        <v>91.038092017245503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43170.45</v>
      </c>
      <c r="E15" s="247">
        <v>43170.45</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33767.43</v>
      </c>
      <c r="E18" s="247">
        <v>34610.120000000003</v>
      </c>
      <c r="F18" s="93">
        <f t="shared" si="1"/>
        <v>102.495570435772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61873.62</v>
      </c>
      <c r="E19" s="104">
        <f t="shared" si="5"/>
        <v>88701.38</v>
      </c>
      <c r="F19" s="93">
        <f t="shared" si="1"/>
        <v>143.35896299586156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7206.92</v>
      </c>
      <c r="E20" s="247">
        <v>7883.91</v>
      </c>
      <c r="F20" s="93">
        <f t="shared" si="1"/>
        <v>109.39361058538182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39077.120000000003</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20938.189999999999</v>
      </c>
      <c r="E25" s="247">
        <v>22849.040000000001</v>
      </c>
      <c r="F25" s="93">
        <f t="shared" si="1"/>
        <v>109.12614700697625</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66812.55</v>
      </c>
      <c r="E26" s="247">
        <v>69829.100000000006</v>
      </c>
      <c r="F26" s="93">
        <f t="shared" si="1"/>
        <v>104.51494517122906</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33084.04</v>
      </c>
      <c r="E28" s="247">
        <v>50937.79</v>
      </c>
      <c r="F28" s="93">
        <f t="shared" si="1"/>
        <v>153.96484226231138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19790.41</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21589.51</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1799.1</v>
      </c>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7133.51</v>
      </c>
      <c r="E54" s="247">
        <v>8131.66</v>
      </c>
      <c r="F54" s="93">
        <f t="shared" si="1"/>
        <v>113.99241046833886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7133.51</v>
      </c>
      <c r="E55" s="247">
        <v>8131.66</v>
      </c>
      <c r="F55" s="93">
        <f t="shared" si="1"/>
        <v>113.99241046833886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250336.88</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250336.88</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18739.23</v>
      </c>
      <c r="E68" s="104">
        <f t="shared" si="13"/>
        <v>12503.86</v>
      </c>
      <c r="F68" s="93">
        <f t="shared" si="1"/>
        <v>66.725580506776424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1951.78</v>
      </c>
      <c r="E69" s="104">
        <f t="shared" si="14"/>
        <v>10554.08</v>
      </c>
      <c r="F69" s="93">
        <f t="shared" si="1"/>
        <v>540.74127206959804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1929.94</v>
      </c>
      <c r="E70" s="104">
        <f t="shared" si="15"/>
        <v>10554.08</v>
      </c>
      <c r="F70" s="93">
        <f t="shared" si="1"/>
        <v>546.86052416137284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1929.94</v>
      </c>
      <c r="E72" s="247">
        <v>10554.08</v>
      </c>
      <c r="F72" s="93">
        <f t="shared" si="1"/>
        <v>546.86052416137284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21.84</v>
      </c>
      <c r="E76" s="247"/>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3384.85</v>
      </c>
      <c r="E146" s="104">
        <f t="shared" si="26"/>
        <v>1949.78</v>
      </c>
      <c r="F146" s="93">
        <f t="shared" si="1"/>
        <v>57.603143418467582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3384.85</v>
      </c>
      <c r="E160" s="247">
        <v>1949.78</v>
      </c>
      <c r="F160" s="93">
        <f t="shared" si="1"/>
        <v>57.603143418467582</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13402.6</v>
      </c>
      <c r="E170" s="104">
        <f t="shared" si="29"/>
        <v>0</v>
      </c>
      <c r="F170" s="93">
        <f t="shared" si="1"/>
        <v>0</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1207.9100000000001</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12194.69</v>
      </c>
      <c r="E173" s="247"/>
      <c r="F173" s="93">
        <f t="shared" si="1"/>
        <v>0</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90015.87</v>
      </c>
      <c r="E175" s="104">
        <f t="shared" si="30"/>
        <v>379892.86</v>
      </c>
      <c r="F175" s="93">
        <f t="shared" si="1"/>
        <v>422.0287600397574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13348.59</v>
      </c>
      <c r="E176" s="104">
        <f t="shared" si="31"/>
        <v>37744.39</v>
      </c>
      <c r="F176" s="93">
        <f t="shared" si="1"/>
        <v>282.75937758220158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13348.59</v>
      </c>
      <c r="E177" s="104">
        <f t="shared" si="32"/>
        <v>19363.489999999998</v>
      </c>
      <c r="F177" s="93">
        <f t="shared" si="1"/>
        <v>145.0601898777324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11857.39</v>
      </c>
      <c r="E178" s="247">
        <v>18970.78</v>
      </c>
      <c r="F178" s="93">
        <f t="shared" si="1"/>
        <v>159.99119536424121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1491.2</v>
      </c>
      <c r="E179" s="247">
        <v>392.71</v>
      </c>
      <c r="F179" s="93">
        <f t="shared" si="1"/>
        <v>26.335166309012877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18380.900000000001</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76667.28</v>
      </c>
      <c r="E237" s="104">
        <f t="shared" si="41"/>
        <v>342148.47</v>
      </c>
      <c r="F237" s="93">
        <f t="shared" si="1"/>
        <v>446.27704282713563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71276.649999999994</v>
      </c>
      <c r="E238" s="104">
        <f t="shared" si="42"/>
        <v>367389.00999999995</v>
      </c>
      <c r="F238" s="93">
        <f t="shared" si="1"/>
        <v>515.44090526140042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71276.649999999994</v>
      </c>
      <c r="E239" s="104">
        <f t="shared" si="43"/>
        <v>367389.00999999995</v>
      </c>
      <c r="F239" s="93">
        <f t="shared" si="1"/>
        <v>515.44090526140042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46018.12</v>
      </c>
      <c r="E240" s="247">
        <v>344706.72</v>
      </c>
      <c r="F240" s="93">
        <f t="shared" si="1"/>
        <v>749.06736737615529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25258.53</v>
      </c>
      <c r="E241" s="247">
        <v>22682.29</v>
      </c>
      <c r="F241" s="93">
        <f t="shared" si="1"/>
        <v>89.800514915159354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2005.78</v>
      </c>
      <c r="E245" s="104">
        <f t="shared" si="45"/>
        <v>-27190.32</v>
      </c>
      <c r="F245" s="93">
        <f t="shared" si="1"/>
        <v>-1355.5983208527357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2005.78</v>
      </c>
      <c r="E246" s="104">
        <f t="shared" si="46"/>
        <v>0</v>
      </c>
      <c r="F246" s="93">
        <f t="shared" si="1"/>
        <v>0</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2005.78</v>
      </c>
      <c r="E247" s="247"/>
      <c r="F247" s="93">
        <f t="shared" si="1"/>
        <v>0</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27190.32</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8809.42</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18380.900000000001</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3384.85</v>
      </c>
      <c r="E255" s="247">
        <v>1949.78</v>
      </c>
      <c r="F255" s="93">
        <f t="shared" si="1"/>
        <v>57.603143418467582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3384.85</v>
      </c>
      <c r="E264" s="247">
        <v>1949.78</v>
      </c>
      <c r="F264" s="93">
        <f t="shared" si="50"/>
        <v>57.603143418467582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13348.59</v>
      </c>
      <c r="E288" s="247">
        <v>19363.490000000002</v>
      </c>
      <c r="F288" s="93">
        <f t="shared" si="50"/>
        <v>145.06018987773243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18380.900000000001</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8" workbookViewId="0">
      <selection activeCell="E109" sqref="E109"/>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311935.67</v>
      </c>
      <c r="E5" s="79">
        <f t="shared" si="0"/>
        <v>0</v>
      </c>
      <c r="F5" s="80">
        <f t="shared" ref="F5:F141" si="1">IF(D5&gt;0,IF(E5/D5&gt;=100,"&gt;&gt;100",E5/D5*100),"-")</f>
        <v>0</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311935.67</v>
      </c>
      <c r="E6" s="81">
        <f t="shared" si="2"/>
        <v>0</v>
      </c>
      <c r="F6" s="63">
        <f t="shared" si="1"/>
        <v>0</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311935.67</v>
      </c>
      <c r="E8" s="249"/>
      <c r="F8" s="63">
        <f t="shared" si="1"/>
        <v>0</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285985.96999999997</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v>285985.96999999997</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385562.57</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v>385562.57</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311935.67</v>
      </c>
      <c r="E141" s="106">
        <f t="shared" si="28"/>
        <v>671548.54</v>
      </c>
      <c r="F141" s="82">
        <f t="shared" si="1"/>
        <v>215.28430525434942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5" workbookViewId="0">
      <selection activeCell="E37" sqref="E37"/>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1949.78</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1949.78</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1949.78</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v>1949.78</v>
      </c>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8" workbookViewId="0">
      <selection activeCell="D29" sqref="D29"/>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13348.59</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661521.57000000007</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344913.67</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206964.09</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132057.71</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91.87</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2.8"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v>5800</v>
      </c>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316607.90000000002</v>
      </c>
      <c r="E17" s="37"/>
      <c r="F17" s="37"/>
      <c r="G17" s="37"/>
      <c r="H17" s="37"/>
      <c r="I17" s="37"/>
      <c r="J17" s="37"/>
      <c r="K17" s="37"/>
      <c r="L17" s="37"/>
      <c r="M17" s="37"/>
      <c r="N17" s="37"/>
      <c r="O17" s="37"/>
      <c r="P17" s="37"/>
      <c r="Q17" s="37"/>
      <c r="R17" s="37"/>
      <c r="S17" s="37"/>
      <c r="T17" s="37"/>
      <c r="U17" s="37"/>
    </row>
    <row r="18" spans="1:21" ht="36"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637125.77</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338898.77</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199850.7</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133156.20000000001</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91.87</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2.8"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v>5800</v>
      </c>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298227</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37744.390000000014</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37744.39</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19363.490000000002</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v>18380.900000000001</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302" zoomScale="98" zoomScaleNormal="98" workbookViewId="0">
      <selection activeCell="D3" sqref="D1:P1048576"/>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E4+E14+E20+E277+E312+E315+E317</f>
        <v>0</v>
      </c>
      <c r="F3" s="124">
        <f>F4+F14+F20+F277+F312+F315+F317</f>
        <v>2</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50602</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3319</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Pavković 5077 Trogir</cp:lastModifiedBy>
  <cp:lastPrinted>2024-09-24T08:26:57Z</cp:lastPrinted>
  <dcterms:created xsi:type="dcterms:W3CDTF">2022-04-01T05:14:30Z</dcterms:created>
  <dcterms:modified xsi:type="dcterms:W3CDTF">2025-01-28T10:26:15Z</dcterms:modified>
</cp:coreProperties>
</file>