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 activeTab="3"/>
  </bookViews>
  <sheets>
    <sheet name="SAŽETAK" sheetId="10" r:id="rId1"/>
    <sheet name=" Račun prihoda i rashoda" sheetId="3" r:id="rId2"/>
    <sheet name="POSEBNI DIO" sheetId="7" r:id="rId3"/>
    <sheet name="List2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E18" i="2"/>
  <c r="C18" i="2"/>
  <c r="E28" i="2"/>
  <c r="C28" i="2"/>
  <c r="H6" i="7" l="1"/>
  <c r="H8" i="7"/>
  <c r="H14" i="7"/>
  <c r="H10" i="7"/>
  <c r="H23" i="3"/>
  <c r="G24" i="3"/>
  <c r="H24" i="3"/>
  <c r="H34" i="3"/>
  <c r="H28" i="3"/>
  <c r="H25" i="3"/>
  <c r="H10" i="3"/>
  <c r="D18" i="2"/>
  <c r="I11" i="10"/>
  <c r="D10" i="2"/>
  <c r="D9" i="2" s="1"/>
  <c r="D7" i="2" s="1"/>
  <c r="D11" i="2"/>
  <c r="E34" i="2" l="1"/>
  <c r="E19" i="2"/>
  <c r="E23" i="2"/>
  <c r="E10" i="2" s="1"/>
  <c r="C19" i="2"/>
  <c r="E9" i="2" l="1"/>
  <c r="C23" i="2"/>
  <c r="C11" i="2"/>
  <c r="C9" i="2" l="1"/>
  <c r="C7" i="2" s="1"/>
  <c r="F23" i="3"/>
  <c r="E23" i="3"/>
  <c r="F22" i="10" l="1"/>
  <c r="F28" i="10" s="1"/>
  <c r="G14" i="10"/>
  <c r="G22" i="10" s="1"/>
  <c r="G29" i="10" s="1"/>
  <c r="H14" i="10"/>
  <c r="H22" i="10" s="1"/>
  <c r="H28" i="10" s="1"/>
  <c r="H29" i="10" s="1"/>
  <c r="I14" i="10"/>
  <c r="I22" i="10" s="1"/>
  <c r="I28" i="10" s="1"/>
  <c r="I29" i="10" s="1"/>
  <c r="F21" i="10"/>
  <c r="G21" i="10"/>
  <c r="H21" i="10"/>
  <c r="I21" i="10"/>
  <c r="G34" i="10"/>
  <c r="H34" i="10"/>
  <c r="F37" i="10"/>
  <c r="G37" i="10"/>
  <c r="H37" i="10"/>
  <c r="I34" i="10" s="1"/>
  <c r="I37" i="10" s="1"/>
</calcChain>
</file>

<file path=xl/sharedStrings.xml><?xml version="1.0" encoding="utf-8"?>
<sst xmlns="http://schemas.openxmlformats.org/spreadsheetml/2006/main" count="211" uniqueCount="126">
  <si>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</si>
  <si>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</si>
  <si>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</si>
  <si>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</si>
  <si>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</si>
  <si>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</si>
  <si>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</si>
  <si>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</si>
  <si>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</si>
  <si>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</si>
  <si>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</si>
  <si>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</si>
  <si>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</si>
  <si>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Šifra</t>
  </si>
  <si>
    <t>Materijalni rashodi</t>
  </si>
  <si>
    <t>A) SAŽETAK RAČUNA PRIHODA I RASHODA</t>
  </si>
  <si>
    <t>B)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</si>
  <si>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</si>
  <si>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</si>
  <si>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</si>
  <si>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</si>
  <si>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</si>
  <si>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</si>
  <si>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</si>
  <si>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</si>
  <si>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</si>
  <si>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</si>
  <si>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</si>
  <si>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</si>
  <si>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</si>
  <si>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</si>
  <si>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</si>
  <si>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JU ŠPORTSKI OBJEKTI TROGIR</t>
  </si>
  <si>
    <t>FINANCIJSKOG PLANA</t>
  </si>
  <si>
    <t>Izvršenje 2021.</t>
  </si>
  <si>
    <t>Plan 2022.</t>
  </si>
  <si>
    <t>Tekući plan 2023.</t>
  </si>
  <si>
    <t>ZA 2023.</t>
  </si>
  <si>
    <t>PRIHODI POSLOVANJA</t>
  </si>
  <si>
    <t>Prihodi upravnih pristojbi</t>
  </si>
  <si>
    <t>Izvor</t>
  </si>
  <si>
    <t>3.2.</t>
  </si>
  <si>
    <t>1.1.</t>
  </si>
  <si>
    <t>Prihodi od izvršenih usluga</t>
  </si>
  <si>
    <t>Prihodi iz JLPS za rashode poslovanja</t>
  </si>
  <si>
    <t>Prihodi iz JLPS za nabavu dugotrajne imovine</t>
  </si>
  <si>
    <t>RASHODI POSLOVANJA</t>
  </si>
  <si>
    <t>PLANA ZA 2023.</t>
  </si>
  <si>
    <t>Preneseni višak prihoda</t>
  </si>
  <si>
    <t>Vlastiti prihodi</t>
  </si>
  <si>
    <t>Opći prihodi i primici</t>
  </si>
  <si>
    <t>Financijski rashodi</t>
  </si>
  <si>
    <t>Dugotrajna imovina</t>
  </si>
  <si>
    <t xml:space="preserve"> </t>
  </si>
  <si>
    <t>Materijalni rashod za imovinu na korištenju</t>
  </si>
  <si>
    <t>Glava 2103</t>
  </si>
  <si>
    <t>Program 1203</t>
  </si>
  <si>
    <t>Aktivnost A100007</t>
  </si>
  <si>
    <t>ŠPORTSKI OBJEKTI TROGIR</t>
  </si>
  <si>
    <t>ŠPORT I TEHNIČKA KULTURA</t>
  </si>
  <si>
    <t>REDOVNA DJELATNOST</t>
  </si>
  <si>
    <t>IZVOR 1.1.</t>
  </si>
  <si>
    <t xml:space="preserve">Izvor </t>
  </si>
  <si>
    <t>Izvor        1.1.</t>
  </si>
  <si>
    <t>Izvor         3.2.</t>
  </si>
  <si>
    <t>Rashodi za nabavu dugotrajne imovine</t>
  </si>
  <si>
    <t>Nabava nove dugotrajne imovine</t>
  </si>
  <si>
    <t>Program 1609</t>
  </si>
  <si>
    <t>Aktivnost T100076</t>
  </si>
  <si>
    <t>Upravljanje imovinom</t>
  </si>
  <si>
    <t>Održavanje imovine dobivene na korištenje</t>
  </si>
  <si>
    <t>154,365,58</t>
  </si>
  <si>
    <t>Stupac2</t>
  </si>
  <si>
    <t>Stupac3</t>
  </si>
  <si>
    <t>Stupac4</t>
  </si>
  <si>
    <t>Stupac5</t>
  </si>
  <si>
    <t>ŠIFRA</t>
  </si>
  <si>
    <t>NAZIV</t>
  </si>
  <si>
    <t>OPĆI PRIHODI</t>
  </si>
  <si>
    <t>VLASTITI PRIHODI</t>
  </si>
  <si>
    <t>IZVOR 3.2.</t>
  </si>
  <si>
    <t>2023.</t>
  </si>
  <si>
    <t>GLAVA 02103</t>
  </si>
  <si>
    <t>PROGRAM 1203</t>
  </si>
  <si>
    <t>AKTIVNOST A100007</t>
  </si>
  <si>
    <t>Plaće redovan rad</t>
  </si>
  <si>
    <t>Ostali rashodi za zaposlene</t>
  </si>
  <si>
    <t>Doprinosi na plaću</t>
  </si>
  <si>
    <t>Zdrastveno osiguranje</t>
  </si>
  <si>
    <t>Naknade troškova zaposlenih</t>
  </si>
  <si>
    <t>Naknade za prijevoz zaposlenih</t>
  </si>
  <si>
    <t>Stručno usavršavanje zaposlenih</t>
  </si>
  <si>
    <t>Službena putovanja</t>
  </si>
  <si>
    <t>Rashodi za materijal i energiju</t>
  </si>
  <si>
    <t>Uredski i ostali materijal</t>
  </si>
  <si>
    <t>Energija-gorivo</t>
  </si>
  <si>
    <t>Materijal i dijelovi za tek.i inv.održavanje</t>
  </si>
  <si>
    <t>Sitan inventar</t>
  </si>
  <si>
    <t>Rashodi za usluge</t>
  </si>
  <si>
    <t>Telefon, posšta i dr.</t>
  </si>
  <si>
    <t>Usluge tekućeg i inv.održavanja</t>
  </si>
  <si>
    <t>Komunalne usluge</t>
  </si>
  <si>
    <t>Zdrastvene usluge</t>
  </si>
  <si>
    <t>Intelektualne usluge</t>
  </si>
  <si>
    <t>Ostali nespomenuti rashod</t>
  </si>
  <si>
    <t>Naknade za upravno vijeće</t>
  </si>
  <si>
    <t>Premije osiguranja</t>
  </si>
  <si>
    <t>Ostali nespomenuti rashod poslovanja</t>
  </si>
  <si>
    <t>Financijski rashod</t>
  </si>
  <si>
    <t>Ostali financijski rashod</t>
  </si>
  <si>
    <t>Bankarske usluge i platni promet</t>
  </si>
  <si>
    <t>Rashodi za nabavu dugotr.imovine</t>
  </si>
  <si>
    <t>Postrojenja i oprema</t>
  </si>
  <si>
    <t>Uređaji,oprema za posebne namjene</t>
  </si>
  <si>
    <t>PROGRAM 1609</t>
  </si>
  <si>
    <t>UPRAVLJANJE IMOVINOM</t>
  </si>
  <si>
    <t>AKTIVNOST T100076</t>
  </si>
  <si>
    <t>ODRŽAVANJE IMOVINE NA KORIŠTENJU</t>
  </si>
  <si>
    <t>III izmjena plana 2023.</t>
  </si>
  <si>
    <t>III izmjena 2023.</t>
  </si>
  <si>
    <t>III IZMJENA PLANA</t>
  </si>
  <si>
    <t>III IZMJENA I DOPUNA FINANCIJSKOG PLANA ZA 2023.</t>
  </si>
  <si>
    <t xml:space="preserve">III IZMJENE I DOPUNE </t>
  </si>
  <si>
    <t>III IZMJENE I DOPUNE FINANCIJSKOG</t>
  </si>
  <si>
    <t>III IZMJENA I DOPUNA</t>
  </si>
  <si>
    <t>ŠPORTSKI OBJEKTI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</si>
</sst>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3" fontId="8" fillId="4" borderId="1" xfId="0" quotePrefix="1" applyNumberFormat="1" applyFont="1" applyFill="1" applyBorder="1" applyAlignment="1">
      <alignment horizontal="right"/>
    </xf>
    <xf numFmtId="3" fontId="8" fillId="3" borderId="1" xfId="0" quotePrefix="1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3" fontId="6" fillId="3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8" fillId="4" borderId="1" xfId="1" quotePrefix="1" applyFont="1" applyFill="1" applyBorder="1" applyAlignment="1">
      <alignment horizontal="right"/>
    </xf>
    <xf numFmtId="43" fontId="8" fillId="3" borderId="1" xfId="1" quotePrefix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/>
    </xf>
    <xf numFmtId="43" fontId="6" fillId="0" borderId="4" xfId="1" applyFont="1" applyFill="1" applyBorder="1" applyAlignment="1" applyProtection="1">
      <alignment horizontal="center" vertical="center" wrapText="1"/>
    </xf>
    <xf numFmtId="43" fontId="6" fillId="0" borderId="3" xfId="1" applyFont="1" applyFill="1" applyBorder="1" applyAlignment="1" applyProtection="1">
      <alignment horizontal="center" vertical="center" wrapText="1"/>
    </xf>
    <xf numFmtId="43" fontId="3" fillId="2" borderId="4" xfId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vertical="center" wrapText="1"/>
    </xf>
    <xf numFmtId="0" fontId="8" fillId="2" borderId="9" xfId="0" applyFont="1" applyFill="1" applyBorder="1" applyAlignment="1">
      <alignment horizontal="left" vertical="center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8" fillId="5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center" vertical="center" wrapText="1"/>
    </xf>
    <xf numFmtId="0" fontId="8" fillId="5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NumberFormat="1" applyFont="1" applyFill="1" applyBorder="1" applyAlignment="1" applyProtection="1">
      <alignment horizontal="center" vertical="center"/>
    </xf>
    <xf numFmtId="0" fontId="8" fillId="5" borderId="3" xfId="0" applyNumberFormat="1" applyFont="1" applyFill="1" applyBorder="1" applyAlignment="1" applyProtection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 applyProtection="1">
      <alignment horizontal="center" vertical="center"/>
    </xf>
    <xf numFmtId="0" fontId="8" fillId="4" borderId="3" xfId="0" applyNumberFormat="1" applyFont="1" applyFill="1" applyBorder="1" applyAlignment="1" applyProtection="1">
      <alignment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 applyProtection="1">
      <alignment horizontal="center" vertical="center"/>
    </xf>
    <xf numFmtId="0" fontId="8" fillId="4" borderId="10" xfId="0" applyNumberFormat="1" applyFont="1" applyFill="1" applyBorder="1" applyAlignment="1" applyProtection="1">
      <alignment vertical="center" wrapText="1"/>
    </xf>
    <xf numFmtId="0" fontId="7" fillId="2" borderId="10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43" fontId="6" fillId="4" borderId="4" xfId="1" applyFont="1" applyFill="1" applyBorder="1" applyAlignment="1" applyProtection="1">
      <alignment horizontal="center" vertical="center" wrapText="1"/>
    </xf>
    <xf numFmtId="43" fontId="6" fillId="4" borderId="3" xfId="1" applyFont="1" applyFill="1" applyBorder="1" applyAlignment="1" applyProtection="1">
      <alignment horizontal="center" vertical="center" wrapText="1"/>
    </xf>
    <xf numFmtId="43" fontId="6" fillId="4" borderId="1" xfId="1" applyFont="1" applyFill="1" applyBorder="1" applyAlignment="1" applyProtection="1">
      <alignment horizontal="center" vertical="center" wrapText="1"/>
    </xf>
    <xf numFmtId="43" fontId="3" fillId="4" borderId="4" xfId="1" applyFont="1" applyFill="1" applyBorder="1" applyAlignment="1">
      <alignment horizontal="right"/>
    </xf>
    <xf numFmtId="43" fontId="3" fillId="4" borderId="3" xfId="1" applyFont="1" applyFill="1" applyBorder="1" applyAlignment="1">
      <alignment horizontal="right"/>
    </xf>
    <xf numFmtId="43" fontId="6" fillId="5" borderId="4" xfId="1" applyFont="1" applyFill="1" applyBorder="1" applyAlignment="1">
      <alignment horizontal="right"/>
    </xf>
    <xf numFmtId="43" fontId="6" fillId="5" borderId="3" xfId="1" applyFont="1" applyFill="1" applyBorder="1" applyAlignment="1">
      <alignment horizontal="right"/>
    </xf>
    <xf numFmtId="43" fontId="6" fillId="5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43" fontId="3" fillId="5" borderId="4" xfId="1" applyFont="1" applyFill="1" applyBorder="1" applyAlignment="1">
      <alignment horizontal="right"/>
    </xf>
    <xf numFmtId="43" fontId="3" fillId="5" borderId="3" xfId="1" applyFont="1" applyFill="1" applyBorder="1" applyAlignment="1">
      <alignment horizontal="right"/>
    </xf>
    <xf numFmtId="43" fontId="3" fillId="2" borderId="9" xfId="1" applyFont="1" applyFill="1" applyBorder="1" applyAlignment="1">
      <alignment horizontal="right"/>
    </xf>
    <xf numFmtId="43" fontId="3" fillId="2" borderId="10" xfId="1" applyFont="1" applyFill="1" applyBorder="1" applyAlignment="1">
      <alignment horizontal="right"/>
    </xf>
    <xf numFmtId="43" fontId="3" fillId="2" borderId="11" xfId="1" applyFont="1" applyFill="1" applyBorder="1" applyAlignment="1">
      <alignment horizontal="right"/>
    </xf>
    <xf numFmtId="43" fontId="3" fillId="4" borderId="9" xfId="1" applyFont="1" applyFill="1" applyBorder="1" applyAlignment="1">
      <alignment horizontal="right"/>
    </xf>
    <xf numFmtId="43" fontId="3" fillId="4" borderId="10" xfId="1" applyFont="1" applyFill="1" applyBorder="1" applyAlignment="1">
      <alignment horizontal="right"/>
    </xf>
    <xf numFmtId="43" fontId="6" fillId="4" borderId="4" xfId="1" applyFont="1" applyFill="1" applyBorder="1" applyAlignment="1">
      <alignment horizontal="right"/>
    </xf>
    <xf numFmtId="43" fontId="6" fillId="4" borderId="9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43" fontId="6" fillId="4" borderId="10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43" fontId="6" fillId="4" borderId="11" xfId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 inden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righ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right" vertical="center" wrapText="1" indent="1"/>
    </xf>
    <xf numFmtId="0" fontId="6" fillId="5" borderId="2" xfId="0" applyNumberFormat="1" applyFont="1" applyFill="1" applyBorder="1" applyAlignment="1" applyProtection="1">
      <alignment horizontal="left" vertical="center" wrapText="1" indent="1"/>
    </xf>
    <xf numFmtId="0" fontId="6" fillId="5" borderId="4" xfId="0" applyNumberFormat="1" applyFont="1" applyFill="1" applyBorder="1" applyAlignment="1" applyProtection="1">
      <alignment horizontal="left" vertical="center" wrapText="1" inden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4" borderId="0" xfId="0" applyFont="1" applyFill="1"/>
    <xf numFmtId="0" fontId="6" fillId="4" borderId="11" xfId="0" applyNumberFormat="1" applyFont="1" applyFill="1" applyBorder="1" applyAlignment="1" applyProtection="1">
      <alignment horizontal="right" vertical="center" wrapText="1" indent="1"/>
    </xf>
    <xf numFmtId="0" fontId="6" fillId="4" borderId="9" xfId="0" applyNumberFormat="1" applyFont="1" applyFill="1" applyBorder="1" applyAlignment="1" applyProtection="1">
      <alignment horizontal="left" vertical="center" wrapText="1" indent="1"/>
    </xf>
    <xf numFmtId="0" fontId="6" fillId="4" borderId="9" xfId="0" applyNumberFormat="1" applyFont="1" applyFill="1" applyBorder="1" applyAlignment="1" applyProtection="1">
      <alignment horizontal="left" vertical="center" wrapText="1"/>
    </xf>
    <xf numFmtId="0" fontId="1" fillId="4" borderId="1" xfId="0" applyFont="1" applyFill="1" applyBorder="1"/>
    <xf numFmtId="0" fontId="6" fillId="4" borderId="2" xfId="0" applyNumberFormat="1" applyFont="1" applyFill="1" applyBorder="1" applyAlignment="1" applyProtection="1">
      <alignment horizontal="right" vertical="center" wrapText="1" indent="1"/>
    </xf>
    <xf numFmtId="0" fontId="6" fillId="4" borderId="2" xfId="0" applyNumberFormat="1" applyFont="1" applyFill="1" applyBorder="1" applyAlignment="1" applyProtection="1">
      <alignment horizontal="left" vertical="center" wrapText="1" inden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center"/>
    </xf>
    <xf numFmtId="43" fontId="0" fillId="5" borderId="3" xfId="1" applyFont="1" applyFill="1" applyBorder="1"/>
    <xf numFmtId="43" fontId="0" fillId="0" borderId="3" xfId="1" applyFont="1" applyBorder="1"/>
    <xf numFmtId="43" fontId="0" fillId="0" borderId="0" xfId="1" applyFont="1"/>
    <xf numFmtId="0" fontId="18" fillId="2" borderId="0" xfId="0" applyFont="1" applyFill="1"/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0" fillId="2" borderId="17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43" fontId="1" fillId="0" borderId="12" xfId="1" applyFont="1" applyBorder="1" applyAlignment="1">
      <alignment horizontal="center"/>
    </xf>
    <xf numFmtId="43" fontId="1" fillId="5" borderId="10" xfId="1" applyFont="1" applyFill="1" applyBorder="1" applyAlignment="1">
      <alignment horizontal="center"/>
    </xf>
    <xf numFmtId="43" fontId="1" fillId="0" borderId="10" xfId="1" applyFont="1" applyBorder="1" applyAlignment="1">
      <alignment horizontal="center"/>
    </xf>
    <xf numFmtId="43" fontId="1" fillId="4" borderId="10" xfId="1" applyFont="1" applyFill="1" applyBorder="1" applyAlignment="1">
      <alignment horizontal="center"/>
    </xf>
    <xf numFmtId="43" fontId="1" fillId="2" borderId="10" xfId="1" applyFont="1" applyFill="1" applyBorder="1" applyAlignment="1">
      <alignment horizontal="center"/>
    </xf>
    <xf numFmtId="43" fontId="16" fillId="2" borderId="10" xfId="1" applyFont="1" applyFill="1" applyBorder="1" applyAlignment="1">
      <alignment horizontal="center"/>
    </xf>
    <xf numFmtId="43" fontId="1" fillId="2" borderId="17" xfId="1" applyFont="1" applyFill="1" applyBorder="1" applyAlignment="1">
      <alignment horizontal="center"/>
    </xf>
    <xf numFmtId="43" fontId="16" fillId="0" borderId="10" xfId="1" applyFont="1" applyBorder="1" applyAlignment="1">
      <alignment horizontal="center"/>
    </xf>
    <xf numFmtId="43" fontId="16" fillId="2" borderId="17" xfId="1" applyFont="1" applyFill="1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1" fillId="0" borderId="0" xfId="0" applyFont="1"/>
    <xf numFmtId="43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quotePrefix="1" applyNumberFormat="1" applyFont="1" applyFill="1" applyBorder="1" applyAlignment="1" applyProtection="1">
      <alignment horizontal="left" vertical="center" wrapText="1"/>
    </xf>
    <xf numFmtId="0" fontId="8" fillId="3" borderId="4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17" fillId="4" borderId="2" xfId="0" applyNumberFormat="1" applyFont="1" applyFill="1" applyBorder="1" applyAlignment="1" applyProtection="1">
      <alignment horizontal="left" vertical="center" wrapText="1"/>
    </xf>
    <xf numFmtId="0" fontId="17" fillId="4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19"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ica1" displayName="Tablica1" ref="A22:H38" totalsRowShown="0" headerRowDxfId="18" headerRowBorderDxfId="17" tableBorderDxfId="16" totalsRowBorderDxfId="15">
  <autoFilter ref="A22:H38"/>
  <tableColumns count="8">
    <tableColumn id="1" name="Razred" dataDxfId="14"/>
    <tableColumn id="2" name="Skupina" dataDxfId="13"/>
    <tableColumn id="3" name="Izvor" dataDxfId="12"/>
    <tableColumn id="4" name="Naziv rashoda" dataDxfId="11"/>
    <tableColumn id="5" name="Izvršenje 2021." dataDxfId="10" dataCellStyle="Zarez"/>
    <tableColumn id="6" name="Plan 2022." dataDxfId="9" dataCellStyle="Zarez"/>
    <tableColumn id="7" name="Tekući plan 2023." dataDxfId="8" dataCellStyle="Zarez"/>
    <tableColumn id="8" name="III izmjena 2023." dataDxfId="7" dataCellStyle="Zarez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ica5" displayName="Tablica5" ref="A4:E49" totalsRowShown="0" headerRowDxfId="6" dataDxfId="5">
  <autoFilter ref="A4:E49"/>
  <tableColumns count="5">
    <tableColumn id="1" name="ŠIFRA" dataDxfId="4"/>
    <tableColumn id="2" name="Stupac2" dataDxfId="3"/>
    <tableColumn id="3" name="Stupac3" dataDxfId="2"/>
    <tableColumn id="4" name="Stupac4" dataDxfId="1"/>
    <tableColumn id="5" name="Stupac5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G4" sqref="G4"/>
    </sheetView>
  </sheetViews>
  <sheetFormatPr defaultRowHeight="14.4" x14ac:dyDescent="0.3"/>
  <cols>
    <col min="5" max="9" width="25.33203125" customWidth="1"/>
  </cols>
  <sheetData>
    <row r="1" spans="1:9" ht="42" customHeight="1" x14ac:dyDescent="0.3">
      <c r="A1" s="194" t="s">
        <v>32</v>
      </c>
      <c r="B1" s="194"/>
      <c r="C1" s="194"/>
      <c r="D1" s="194"/>
      <c r="E1" s="194"/>
      <c r="F1" s="194"/>
      <c r="G1" s="194"/>
      <c r="H1" s="194"/>
      <c r="I1" s="194"/>
    </row>
    <row r="2" spans="1:9" ht="31.2" x14ac:dyDescent="0.3">
      <c r="A2" s="17"/>
      <c r="B2" s="17"/>
      <c r="C2" s="17"/>
      <c r="D2" s="17"/>
      <c r="E2" s="17"/>
      <c r="F2" s="46" t="s">
        <v>122</v>
      </c>
      <c r="G2" s="46" t="s">
        <v>33</v>
      </c>
      <c r="H2" s="48" t="s">
        <v>37</v>
      </c>
      <c r="I2" s="17"/>
    </row>
    <row r="3" spans="1:9" ht="15.6" customHeight="1" x14ac:dyDescent="0.3">
      <c r="A3" s="195" t="s">
        <v>12</v>
      </c>
      <c r="B3" s="195"/>
      <c r="C3" s="195"/>
      <c r="D3" s="195"/>
      <c r="E3" s="195"/>
      <c r="F3" s="195"/>
      <c r="G3" s="195"/>
      <c r="H3" s="195"/>
      <c r="I3" s="195"/>
    </row>
    <row r="4" spans="1:9" ht="17.399999999999999" x14ac:dyDescent="0.3">
      <c r="A4" s="17"/>
      <c r="B4" s="17"/>
      <c r="C4" s="17"/>
      <c r="D4" s="17"/>
      <c r="E4" s="17"/>
      <c r="F4" s="17"/>
      <c r="G4" s="17"/>
      <c r="H4" s="17"/>
      <c r="I4" s="5"/>
    </row>
    <row r="5" spans="1:9" ht="15.6" customHeight="1" x14ac:dyDescent="0.3">
      <c r="A5" s="195" t="s">
        <v>15</v>
      </c>
      <c r="B5" s="195"/>
      <c r="C5" s="195"/>
      <c r="D5" s="195"/>
      <c r="E5" s="195"/>
      <c r="F5" s="195"/>
      <c r="G5" s="195"/>
      <c r="H5" s="195"/>
      <c r="I5" s="195"/>
    </row>
    <row r="6" spans="1:9" ht="17.399999999999999" x14ac:dyDescent="0.3">
      <c r="A6" s="1"/>
      <c r="B6" s="2"/>
      <c r="C6" s="2"/>
      <c r="D6" s="2"/>
      <c r="E6" s="6"/>
      <c r="F6" s="7"/>
      <c r="G6" s="7"/>
      <c r="H6" s="7"/>
      <c r="I6" s="7"/>
    </row>
    <row r="7" spans="1:9" x14ac:dyDescent="0.3">
      <c r="A7" s="20"/>
      <c r="B7" s="21"/>
      <c r="C7" s="21"/>
      <c r="D7" s="22"/>
      <c r="E7" s="23"/>
      <c r="F7" s="3" t="s">
        <v>34</v>
      </c>
      <c r="G7" s="3" t="s">
        <v>35</v>
      </c>
      <c r="H7" s="3" t="s">
        <v>36</v>
      </c>
      <c r="I7" s="3" t="s">
        <v>118</v>
      </c>
    </row>
    <row r="8" spans="1:9" ht="14.4" customHeight="1" x14ac:dyDescent="0.3">
      <c r="A8" s="196" t="s">
        <v>0</v>
      </c>
      <c r="B8" s="197"/>
      <c r="C8" s="197"/>
      <c r="D8" s="197"/>
      <c r="E8" s="198"/>
      <c r="F8" s="56">
        <v>221934.96</v>
      </c>
      <c r="G8" s="56">
        <v>258490.94</v>
      </c>
      <c r="H8" s="56">
        <v>372877</v>
      </c>
      <c r="I8" s="56">
        <v>372877</v>
      </c>
    </row>
    <row r="9" spans="1:9" ht="14.4" customHeight="1" x14ac:dyDescent="0.3">
      <c r="A9" s="199" t="s">
        <v>17</v>
      </c>
      <c r="B9" s="200"/>
      <c r="C9" s="200"/>
      <c r="D9" s="200"/>
      <c r="E9" s="201"/>
      <c r="F9" s="57">
        <v>221934.96</v>
      </c>
      <c r="G9" s="57">
        <v>258490.94</v>
      </c>
      <c r="H9" s="57">
        <v>372877</v>
      </c>
      <c r="I9" s="57">
        <v>372877</v>
      </c>
    </row>
    <row r="10" spans="1:9" x14ac:dyDescent="0.3">
      <c r="A10" s="202" t="s">
        <v>18</v>
      </c>
      <c r="B10" s="203"/>
      <c r="C10" s="203"/>
      <c r="D10" s="203"/>
      <c r="E10" s="204"/>
      <c r="F10" s="57">
        <v>0</v>
      </c>
      <c r="G10" s="57">
        <v>0</v>
      </c>
      <c r="H10" s="57">
        <v>0</v>
      </c>
      <c r="I10" s="57"/>
    </row>
    <row r="11" spans="1:9" x14ac:dyDescent="0.3">
      <c r="A11" s="26" t="s">
        <v>1</v>
      </c>
      <c r="B11" s="32"/>
      <c r="C11" s="32"/>
      <c r="D11" s="32"/>
      <c r="E11" s="32"/>
      <c r="F11" s="56">
        <v>221795.99</v>
      </c>
      <c r="G11" s="56">
        <v>258629.9</v>
      </c>
      <c r="H11" s="56">
        <v>372877</v>
      </c>
      <c r="I11" s="56">
        <f>I12+I13</f>
        <v>372877</v>
      </c>
    </row>
    <row r="12" spans="1:9" ht="14.4" customHeight="1" x14ac:dyDescent="0.3">
      <c r="A12" s="205" t="s">
        <v>19</v>
      </c>
      <c r="B12" s="206"/>
      <c r="C12" s="206"/>
      <c r="D12" s="206"/>
      <c r="E12" s="207"/>
      <c r="F12" s="57">
        <v>185423.71</v>
      </c>
      <c r="G12" s="57">
        <v>245357.62</v>
      </c>
      <c r="H12" s="57">
        <v>330050</v>
      </c>
      <c r="I12" s="57">
        <v>327777</v>
      </c>
    </row>
    <row r="13" spans="1:9" x14ac:dyDescent="0.3">
      <c r="A13" s="191" t="s">
        <v>20</v>
      </c>
      <c r="B13" s="192"/>
      <c r="C13" s="192"/>
      <c r="D13" s="192"/>
      <c r="E13" s="193"/>
      <c r="F13" s="58">
        <v>36372.28</v>
      </c>
      <c r="G13" s="58">
        <v>13272.28</v>
      </c>
      <c r="H13" s="58">
        <v>42827</v>
      </c>
      <c r="I13" s="58">
        <v>45100</v>
      </c>
    </row>
    <row r="14" spans="1:9" ht="14.4" customHeight="1" x14ac:dyDescent="0.3">
      <c r="A14" s="208" t="s">
        <v>24</v>
      </c>
      <c r="B14" s="209"/>
      <c r="C14" s="209"/>
      <c r="D14" s="209"/>
      <c r="E14" s="210"/>
      <c r="F14" s="56">
        <v>138.96</v>
      </c>
      <c r="G14" s="56">
        <f t="shared" ref="G14:I14" si="0">G8-G11</f>
        <v>-138.95999999999185</v>
      </c>
      <c r="H14" s="56">
        <f t="shared" si="0"/>
        <v>0</v>
      </c>
      <c r="I14" s="56">
        <f t="shared" si="0"/>
        <v>0</v>
      </c>
    </row>
    <row r="15" spans="1:9" ht="17.399999999999999" x14ac:dyDescent="0.3">
      <c r="A15" s="17"/>
      <c r="B15" s="15"/>
      <c r="C15" s="15"/>
      <c r="D15" s="15"/>
      <c r="E15" s="15"/>
      <c r="F15" s="15"/>
      <c r="G15" s="15"/>
      <c r="H15" s="16"/>
      <c r="I15" s="16"/>
    </row>
    <row r="16" spans="1:9" ht="15.6" customHeight="1" x14ac:dyDescent="0.3">
      <c r="A16" s="195" t="s">
        <v>16</v>
      </c>
      <c r="B16" s="195"/>
      <c r="C16" s="195"/>
      <c r="D16" s="195"/>
      <c r="E16" s="195"/>
      <c r="F16" s="195"/>
      <c r="G16" s="195"/>
      <c r="H16" s="195"/>
      <c r="I16" s="195"/>
    </row>
    <row r="17" spans="1:9" ht="17.399999999999999" x14ac:dyDescent="0.3">
      <c r="A17" s="17"/>
      <c r="B17" s="15"/>
      <c r="C17" s="15"/>
      <c r="D17" s="15"/>
      <c r="E17" s="15"/>
      <c r="F17" s="15"/>
      <c r="G17" s="15"/>
      <c r="H17" s="16"/>
      <c r="I17" s="16"/>
    </row>
    <row r="18" spans="1:9" x14ac:dyDescent="0.3">
      <c r="A18" s="20"/>
      <c r="B18" s="21"/>
      <c r="C18" s="21"/>
      <c r="D18" s="22"/>
      <c r="E18" s="23"/>
      <c r="F18" s="3" t="s">
        <v>34</v>
      </c>
      <c r="G18" s="3" t="s">
        <v>35</v>
      </c>
      <c r="H18" s="3" t="s">
        <v>36</v>
      </c>
      <c r="I18" s="3" t="s">
        <v>118</v>
      </c>
    </row>
    <row r="19" spans="1:9" x14ac:dyDescent="0.3">
      <c r="A19" s="191" t="s">
        <v>21</v>
      </c>
      <c r="B19" s="192"/>
      <c r="C19" s="192"/>
      <c r="D19" s="192"/>
      <c r="E19" s="193"/>
      <c r="F19" s="33"/>
      <c r="G19" s="33"/>
      <c r="H19" s="33"/>
      <c r="I19" s="33"/>
    </row>
    <row r="20" spans="1:9" x14ac:dyDescent="0.3">
      <c r="A20" s="191" t="s">
        <v>22</v>
      </c>
      <c r="B20" s="192"/>
      <c r="C20" s="192"/>
      <c r="D20" s="192"/>
      <c r="E20" s="193"/>
      <c r="F20" s="33"/>
      <c r="G20" s="33"/>
      <c r="H20" s="33"/>
      <c r="I20" s="33"/>
    </row>
    <row r="21" spans="1:9" ht="14.4" customHeight="1" x14ac:dyDescent="0.3">
      <c r="A21" s="208" t="s">
        <v>2</v>
      </c>
      <c r="B21" s="209"/>
      <c r="C21" s="209"/>
      <c r="D21" s="209"/>
      <c r="E21" s="210"/>
      <c r="F21" s="24">
        <f>F19-F20</f>
        <v>0</v>
      </c>
      <c r="G21" s="24">
        <f t="shared" ref="G21:I21" si="1">G19-G20</f>
        <v>0</v>
      </c>
      <c r="H21" s="24">
        <f t="shared" si="1"/>
        <v>0</v>
      </c>
      <c r="I21" s="24">
        <f t="shared" si="1"/>
        <v>0</v>
      </c>
    </row>
    <row r="22" spans="1:9" ht="14.4" customHeight="1" x14ac:dyDescent="0.3">
      <c r="A22" s="208" t="s">
        <v>25</v>
      </c>
      <c r="B22" s="209"/>
      <c r="C22" s="209"/>
      <c r="D22" s="209"/>
      <c r="E22" s="210"/>
      <c r="F22" s="56">
        <f>F14+F21</f>
        <v>138.96</v>
      </c>
      <c r="G22" s="56">
        <f t="shared" ref="G22:I22" si="2">G14+G21</f>
        <v>-138.95999999999185</v>
      </c>
      <c r="H22" s="24">
        <f t="shared" si="2"/>
        <v>0</v>
      </c>
      <c r="I22" s="24">
        <f t="shared" si="2"/>
        <v>0</v>
      </c>
    </row>
    <row r="23" spans="1:9" ht="17.399999999999999" x14ac:dyDescent="0.3">
      <c r="A23" s="14"/>
      <c r="B23" s="15"/>
      <c r="C23" s="15"/>
      <c r="D23" s="15"/>
      <c r="E23" s="15"/>
      <c r="F23" s="15"/>
      <c r="G23" s="15"/>
      <c r="H23" s="16"/>
      <c r="I23" s="16"/>
    </row>
    <row r="24" spans="1:9" ht="15.6" customHeight="1" x14ac:dyDescent="0.3">
      <c r="A24" s="195" t="s">
        <v>26</v>
      </c>
      <c r="B24" s="195"/>
      <c r="C24" s="195"/>
      <c r="D24" s="195"/>
      <c r="E24" s="195"/>
      <c r="F24" s="195"/>
      <c r="G24" s="195"/>
      <c r="H24" s="195"/>
      <c r="I24" s="195"/>
    </row>
    <row r="25" spans="1:9" ht="15.6" x14ac:dyDescent="0.3">
      <c r="A25" s="30"/>
      <c r="B25" s="31"/>
      <c r="C25" s="31"/>
      <c r="D25" s="31"/>
      <c r="E25" s="31"/>
      <c r="F25" s="31"/>
      <c r="G25" s="31"/>
      <c r="H25" s="31"/>
      <c r="I25" s="31"/>
    </row>
    <row r="26" spans="1:9" x14ac:dyDescent="0.3">
      <c r="A26" s="20"/>
      <c r="B26" s="21"/>
      <c r="C26" s="21"/>
      <c r="D26" s="22"/>
      <c r="E26" s="23"/>
      <c r="F26" s="3" t="s">
        <v>34</v>
      </c>
      <c r="G26" s="3" t="s">
        <v>35</v>
      </c>
      <c r="H26" s="3" t="s">
        <v>36</v>
      </c>
      <c r="I26" s="3" t="s">
        <v>118</v>
      </c>
    </row>
    <row r="27" spans="1:9" ht="15" customHeight="1" x14ac:dyDescent="0.3">
      <c r="A27" s="212" t="s">
        <v>27</v>
      </c>
      <c r="B27" s="213"/>
      <c r="C27" s="213"/>
      <c r="D27" s="213"/>
      <c r="E27" s="214"/>
      <c r="F27" s="59">
        <v>0</v>
      </c>
      <c r="G27" s="59"/>
      <c r="H27" s="34">
        <v>0</v>
      </c>
      <c r="I27" s="34">
        <v>0</v>
      </c>
    </row>
    <row r="28" spans="1:9" ht="15" customHeight="1" x14ac:dyDescent="0.3">
      <c r="A28" s="208" t="s">
        <v>28</v>
      </c>
      <c r="B28" s="209"/>
      <c r="C28" s="209"/>
      <c r="D28" s="209"/>
      <c r="E28" s="210"/>
      <c r="F28" s="60">
        <f>F22+F27</f>
        <v>138.96</v>
      </c>
      <c r="G28" s="60">
        <v>-138.96</v>
      </c>
      <c r="H28" s="35">
        <f t="shared" ref="H28:I28" si="3">H22+H27</f>
        <v>0</v>
      </c>
      <c r="I28" s="35">
        <f t="shared" si="3"/>
        <v>0</v>
      </c>
    </row>
    <row r="29" spans="1:9" ht="45" customHeight="1" x14ac:dyDescent="0.3">
      <c r="A29" s="196" t="s">
        <v>29</v>
      </c>
      <c r="B29" s="197"/>
      <c r="C29" s="197"/>
      <c r="D29" s="197"/>
      <c r="E29" s="198"/>
      <c r="F29" s="60">
        <v>138.96</v>
      </c>
      <c r="G29" s="60">
        <f t="shared" ref="G29:I29" si="4">G14+G21+G27-G28</f>
        <v>8.1570306065259501E-12</v>
      </c>
      <c r="H29" s="35">
        <f t="shared" si="4"/>
        <v>0</v>
      </c>
      <c r="I29" s="35">
        <f t="shared" si="4"/>
        <v>0</v>
      </c>
    </row>
    <row r="30" spans="1:9" ht="15.6" x14ac:dyDescent="0.3">
      <c r="A30" s="36"/>
      <c r="B30" s="37"/>
      <c r="C30" s="37"/>
      <c r="D30" s="37"/>
      <c r="E30" s="37"/>
      <c r="F30" s="37"/>
      <c r="G30" s="37"/>
      <c r="H30" s="37"/>
      <c r="I30" s="37"/>
    </row>
    <row r="31" spans="1:9" ht="15.6" customHeight="1" x14ac:dyDescent="0.3">
      <c r="A31" s="215" t="s">
        <v>23</v>
      </c>
      <c r="B31" s="215"/>
      <c r="C31" s="215"/>
      <c r="D31" s="215"/>
      <c r="E31" s="215"/>
      <c r="F31" s="215"/>
      <c r="G31" s="215"/>
      <c r="H31" s="215"/>
      <c r="I31" s="215"/>
    </row>
    <row r="32" spans="1:9" ht="17.399999999999999" x14ac:dyDescent="0.3">
      <c r="A32" s="38"/>
      <c r="B32" s="39"/>
      <c r="C32" s="39"/>
      <c r="D32" s="39"/>
      <c r="E32" s="39"/>
      <c r="F32" s="39"/>
      <c r="G32" s="39"/>
      <c r="H32" s="40"/>
      <c r="I32" s="40"/>
    </row>
    <row r="33" spans="1:9" x14ac:dyDescent="0.3">
      <c r="A33" s="41"/>
      <c r="B33" s="42"/>
      <c r="C33" s="42"/>
      <c r="D33" s="43"/>
      <c r="E33" s="44"/>
      <c r="F33" s="45" t="s">
        <v>34</v>
      </c>
      <c r="G33" s="45" t="s">
        <v>35</v>
      </c>
      <c r="H33" s="45"/>
      <c r="I33" s="45"/>
    </row>
    <row r="34" spans="1:9" ht="14.4" customHeight="1" x14ac:dyDescent="0.3">
      <c r="A34" s="212" t="s">
        <v>27</v>
      </c>
      <c r="B34" s="213"/>
      <c r="C34" s="213"/>
      <c r="D34" s="213"/>
      <c r="E34" s="214"/>
      <c r="F34" s="34">
        <v>0</v>
      </c>
      <c r="G34" s="34">
        <f>F37</f>
        <v>0</v>
      </c>
      <c r="H34" s="34">
        <f>G37</f>
        <v>0</v>
      </c>
      <c r="I34" s="34">
        <f>H37</f>
        <v>0</v>
      </c>
    </row>
    <row r="35" spans="1:9" ht="28.5" customHeight="1" x14ac:dyDescent="0.3">
      <c r="A35" s="212" t="s">
        <v>30</v>
      </c>
      <c r="B35" s="213"/>
      <c r="C35" s="213"/>
      <c r="D35" s="213"/>
      <c r="E35" s="214"/>
      <c r="F35" s="34">
        <v>0</v>
      </c>
      <c r="G35" s="34">
        <v>0</v>
      </c>
      <c r="H35" s="34">
        <v>0</v>
      </c>
      <c r="I35" s="34">
        <v>0</v>
      </c>
    </row>
    <row r="36" spans="1:9" ht="14.4" customHeight="1" x14ac:dyDescent="0.3">
      <c r="A36" s="212" t="s">
        <v>31</v>
      </c>
      <c r="B36" s="213"/>
      <c r="C36" s="213"/>
      <c r="D36" s="213"/>
      <c r="E36" s="214"/>
      <c r="F36" s="34">
        <v>0</v>
      </c>
      <c r="G36" s="34">
        <v>0</v>
      </c>
      <c r="H36" s="34">
        <v>0</v>
      </c>
      <c r="I36" s="34">
        <v>0</v>
      </c>
    </row>
    <row r="37" spans="1:9" ht="15" customHeight="1" x14ac:dyDescent="0.3">
      <c r="A37" s="208" t="s">
        <v>28</v>
      </c>
      <c r="B37" s="209"/>
      <c r="C37" s="209"/>
      <c r="D37" s="209"/>
      <c r="E37" s="210"/>
      <c r="F37" s="25">
        <f>F34-F35+F36</f>
        <v>0</v>
      </c>
      <c r="G37" s="25">
        <f t="shared" ref="G37:I37" si="5">G34-G35+G36</f>
        <v>0</v>
      </c>
      <c r="H37" s="25">
        <f t="shared" si="5"/>
        <v>0</v>
      </c>
      <c r="I37" s="25">
        <f t="shared" si="5"/>
        <v>0</v>
      </c>
    </row>
    <row r="38" spans="1:9" ht="17.25" customHeight="1" x14ac:dyDescent="0.3"/>
    <row r="39" spans="1:9" x14ac:dyDescent="0.3">
      <c r="A39" s="211"/>
      <c r="B39" s="211"/>
      <c r="C39" s="211"/>
      <c r="D39" s="211"/>
      <c r="E39" s="211"/>
      <c r="F39" s="211"/>
      <c r="G39" s="211"/>
      <c r="H39" s="211"/>
      <c r="I39" s="211"/>
    </row>
    <row r="40" spans="1:9" ht="9" customHeight="1" x14ac:dyDescent="0.3"/>
  </sheetData>
  <mergeCells count="24"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3" workbookViewId="0">
      <selection activeCell="D30" sqref="D30"/>
    </sheetView>
  </sheetViews>
  <sheetFormatPr defaultRowHeight="14.4" x14ac:dyDescent="0.3"/>
  <cols>
    <col min="1" max="1" width="9.109375" customWidth="1"/>
    <col min="2" max="2" width="9.88671875" customWidth="1"/>
    <col min="3" max="3" width="7.21875" customWidth="1"/>
    <col min="4" max="4" width="41.109375" customWidth="1"/>
    <col min="5" max="5" width="24.109375" customWidth="1"/>
    <col min="6" max="6" width="18.33203125" customWidth="1"/>
    <col min="7" max="7" width="19.5546875" customWidth="1"/>
    <col min="8" max="8" width="16.5546875" customWidth="1"/>
  </cols>
  <sheetData>
    <row r="1" spans="1:8" ht="42" customHeight="1" x14ac:dyDescent="0.3">
      <c r="A1" s="194" t="s">
        <v>32</v>
      </c>
      <c r="B1" s="194"/>
      <c r="C1" s="194"/>
      <c r="D1" s="194"/>
      <c r="E1" s="194"/>
      <c r="F1" s="194"/>
      <c r="G1" s="194"/>
      <c r="H1" s="194"/>
    </row>
    <row r="2" spans="1:8" ht="28.8" customHeight="1" x14ac:dyDescent="0.3">
      <c r="A2" s="4"/>
      <c r="B2" s="17"/>
      <c r="C2" s="4"/>
      <c r="D2" s="49" t="s">
        <v>123</v>
      </c>
      <c r="E2" s="50" t="s">
        <v>47</v>
      </c>
      <c r="F2" s="47"/>
      <c r="G2" s="47"/>
      <c r="H2" s="4"/>
    </row>
    <row r="3" spans="1:8" ht="15.75" customHeight="1" x14ac:dyDescent="0.3">
      <c r="A3" s="195" t="s">
        <v>12</v>
      </c>
      <c r="B3" s="195"/>
      <c r="C3" s="195"/>
      <c r="D3" s="195"/>
      <c r="E3" s="195"/>
      <c r="F3" s="195"/>
      <c r="G3" s="195"/>
      <c r="H3" s="195"/>
    </row>
    <row r="4" spans="1:8" ht="17.399999999999999" x14ac:dyDescent="0.3">
      <c r="A4" s="4"/>
      <c r="B4" s="17"/>
      <c r="C4" s="4"/>
      <c r="D4" s="4"/>
      <c r="E4" s="4"/>
      <c r="F4" s="4"/>
      <c r="G4" s="4"/>
      <c r="H4" s="5"/>
    </row>
    <row r="5" spans="1:8" ht="18" customHeight="1" x14ac:dyDescent="0.3">
      <c r="A5" s="195" t="s">
        <v>4</v>
      </c>
      <c r="B5" s="195"/>
      <c r="C5" s="195"/>
      <c r="D5" s="195"/>
      <c r="E5" s="195"/>
      <c r="F5" s="195"/>
      <c r="G5" s="195"/>
      <c r="H5" s="195"/>
    </row>
    <row r="6" spans="1:8" ht="17.399999999999999" x14ac:dyDescent="0.3">
      <c r="A6" s="4"/>
      <c r="B6" s="17"/>
      <c r="C6" s="4"/>
      <c r="D6" s="4"/>
      <c r="E6" s="4"/>
      <c r="F6" s="4"/>
      <c r="G6" s="4"/>
      <c r="H6" s="5"/>
    </row>
    <row r="7" spans="1:8" ht="15.75" customHeight="1" x14ac:dyDescent="0.3">
      <c r="A7" s="195" t="s">
        <v>38</v>
      </c>
      <c r="B7" s="195"/>
      <c r="C7" s="195"/>
      <c r="D7" s="195"/>
      <c r="E7" s="195"/>
      <c r="F7" s="195"/>
      <c r="G7" s="195"/>
      <c r="H7" s="195"/>
    </row>
    <row r="8" spans="1:8" ht="17.399999999999999" x14ac:dyDescent="0.3">
      <c r="A8" s="4"/>
      <c r="B8" s="17"/>
      <c r="C8" s="4"/>
      <c r="D8" s="4"/>
      <c r="E8" s="4"/>
      <c r="F8" s="4"/>
      <c r="G8" s="4"/>
      <c r="H8" s="5"/>
    </row>
    <row r="9" spans="1:8" x14ac:dyDescent="0.3">
      <c r="A9" s="13" t="s">
        <v>5</v>
      </c>
      <c r="B9" s="12" t="s">
        <v>6</v>
      </c>
      <c r="C9" s="12" t="s">
        <v>40</v>
      </c>
      <c r="D9" s="12" t="s">
        <v>3</v>
      </c>
      <c r="E9" s="12" t="s">
        <v>34</v>
      </c>
      <c r="F9" s="13" t="s">
        <v>35</v>
      </c>
      <c r="G9" s="13" t="s">
        <v>36</v>
      </c>
      <c r="H9" s="13" t="s">
        <v>119</v>
      </c>
    </row>
    <row r="10" spans="1:8" x14ac:dyDescent="0.3">
      <c r="A10" s="28">
        <v>6</v>
      </c>
      <c r="B10" s="29"/>
      <c r="C10" s="29"/>
      <c r="D10" s="27" t="s">
        <v>38</v>
      </c>
      <c r="E10" s="63">
        <v>221934.96</v>
      </c>
      <c r="F10" s="64">
        <v>258490.94</v>
      </c>
      <c r="G10" s="64">
        <v>372877</v>
      </c>
      <c r="H10" s="64">
        <f>H13+H16+H17</f>
        <v>372877</v>
      </c>
    </row>
    <row r="11" spans="1:8" x14ac:dyDescent="0.3">
      <c r="A11" s="8"/>
      <c r="B11" s="11">
        <v>65</v>
      </c>
      <c r="C11" s="11"/>
      <c r="D11" s="11" t="s">
        <v>39</v>
      </c>
      <c r="E11" s="65">
        <v>647.49</v>
      </c>
      <c r="F11" s="66">
        <v>0</v>
      </c>
      <c r="G11" s="66"/>
      <c r="H11" s="66"/>
    </row>
    <row r="12" spans="1:8" x14ac:dyDescent="0.3">
      <c r="A12" s="8"/>
      <c r="B12" s="11"/>
      <c r="C12" s="11" t="s">
        <v>41</v>
      </c>
      <c r="D12" s="11" t="s">
        <v>49</v>
      </c>
      <c r="E12" s="65">
        <v>647.49</v>
      </c>
      <c r="F12" s="66"/>
      <c r="G12" s="66"/>
      <c r="H12" s="66"/>
    </row>
    <row r="13" spans="1:8" x14ac:dyDescent="0.3">
      <c r="A13" s="9"/>
      <c r="B13" s="9">
        <v>66</v>
      </c>
      <c r="C13" s="9"/>
      <c r="D13" s="9" t="s">
        <v>43</v>
      </c>
      <c r="E13" s="65">
        <v>30549.54</v>
      </c>
      <c r="F13" s="66">
        <v>41807.68</v>
      </c>
      <c r="G13" s="66">
        <v>61514</v>
      </c>
      <c r="H13" s="66">
        <v>61514</v>
      </c>
    </row>
    <row r="14" spans="1:8" x14ac:dyDescent="0.3">
      <c r="A14" s="9"/>
      <c r="B14" s="9"/>
      <c r="C14" s="9" t="s">
        <v>41</v>
      </c>
      <c r="D14" s="9" t="s">
        <v>49</v>
      </c>
      <c r="E14" s="65"/>
      <c r="F14" s="66"/>
      <c r="G14" s="66">
        <v>55553</v>
      </c>
      <c r="H14" s="66">
        <v>61514</v>
      </c>
    </row>
    <row r="15" spans="1:8" x14ac:dyDescent="0.3">
      <c r="A15" s="9"/>
      <c r="B15" s="9">
        <v>92</v>
      </c>
      <c r="C15" s="9" t="s">
        <v>41</v>
      </c>
      <c r="D15" s="9" t="s">
        <v>48</v>
      </c>
      <c r="E15" s="65">
        <v>0</v>
      </c>
      <c r="F15" s="66">
        <v>0</v>
      </c>
      <c r="G15" s="66">
        <v>5961</v>
      </c>
      <c r="H15" s="66"/>
    </row>
    <row r="16" spans="1:8" ht="15.6" customHeight="1" x14ac:dyDescent="0.3">
      <c r="A16" s="9"/>
      <c r="B16" s="9">
        <v>67</v>
      </c>
      <c r="C16" s="9" t="s">
        <v>42</v>
      </c>
      <c r="D16" s="11" t="s">
        <v>44</v>
      </c>
      <c r="E16" s="65">
        <v>154365.65</v>
      </c>
      <c r="F16" s="66">
        <v>203410.98</v>
      </c>
      <c r="G16" s="66">
        <v>271363</v>
      </c>
      <c r="H16" s="66">
        <v>271363</v>
      </c>
    </row>
    <row r="17" spans="1:8" x14ac:dyDescent="0.3">
      <c r="A17" s="10"/>
      <c r="B17" s="61">
        <v>67</v>
      </c>
      <c r="C17" s="62" t="s">
        <v>42</v>
      </c>
      <c r="D17" s="18" t="s">
        <v>45</v>
      </c>
      <c r="E17" s="65">
        <v>36372.28</v>
      </c>
      <c r="F17" s="66">
        <v>13272.28</v>
      </c>
      <c r="G17" s="66">
        <v>40000</v>
      </c>
      <c r="H17" s="66">
        <v>40000</v>
      </c>
    </row>
    <row r="20" spans="1:8" ht="15.6" x14ac:dyDescent="0.3">
      <c r="A20" s="195" t="s">
        <v>46</v>
      </c>
      <c r="B20" s="195"/>
      <c r="C20" s="216"/>
      <c r="D20" s="216"/>
      <c r="E20" s="216"/>
      <c r="F20" s="216"/>
      <c r="G20" s="216"/>
      <c r="H20" s="216"/>
    </row>
    <row r="21" spans="1:8" ht="17.399999999999999" x14ac:dyDescent="0.3">
      <c r="A21" s="4"/>
      <c r="B21" s="17"/>
      <c r="C21" s="4"/>
      <c r="D21" s="4"/>
      <c r="E21" s="4"/>
      <c r="F21" s="4"/>
      <c r="G21" s="4"/>
      <c r="H21" s="5"/>
    </row>
    <row r="22" spans="1:8" x14ac:dyDescent="0.3">
      <c r="A22" s="72" t="s">
        <v>5</v>
      </c>
      <c r="B22" s="72" t="s">
        <v>6</v>
      </c>
      <c r="C22" s="72" t="s">
        <v>40</v>
      </c>
      <c r="D22" s="72" t="s">
        <v>7</v>
      </c>
      <c r="E22" s="72" t="s">
        <v>34</v>
      </c>
      <c r="F22" s="73" t="s">
        <v>35</v>
      </c>
      <c r="G22" s="73" t="s">
        <v>36</v>
      </c>
      <c r="H22" s="74" t="s">
        <v>119</v>
      </c>
    </row>
    <row r="23" spans="1:8" x14ac:dyDescent="0.3">
      <c r="A23" s="12"/>
      <c r="B23" s="12"/>
      <c r="C23" s="12"/>
      <c r="D23" s="67" t="s">
        <v>1</v>
      </c>
      <c r="E23" s="105">
        <f>E24+E33+E37</f>
        <v>206143.46</v>
      </c>
      <c r="F23" s="106">
        <f>F24+F33+F37</f>
        <v>258490.90999999997</v>
      </c>
      <c r="G23" s="106">
        <v>372877</v>
      </c>
      <c r="H23" s="107">
        <f>H24+H33</f>
        <v>372877</v>
      </c>
    </row>
    <row r="24" spans="1:8" ht="15.75" customHeight="1" x14ac:dyDescent="0.3">
      <c r="A24" s="77">
        <v>3</v>
      </c>
      <c r="B24" s="68"/>
      <c r="C24" s="68"/>
      <c r="D24" s="68" t="s">
        <v>8</v>
      </c>
      <c r="E24" s="121">
        <v>169771.16</v>
      </c>
      <c r="F24" s="123">
        <v>231282.74</v>
      </c>
      <c r="G24" s="123">
        <f>G25+G28+G31+G37</f>
        <v>330050</v>
      </c>
      <c r="H24" s="125">
        <f>H25+H28+H31+H37</f>
        <v>327777</v>
      </c>
    </row>
    <row r="25" spans="1:8" ht="15.75" customHeight="1" x14ac:dyDescent="0.3">
      <c r="A25" s="78"/>
      <c r="B25" s="84">
        <v>31</v>
      </c>
      <c r="C25" s="70"/>
      <c r="D25" s="69" t="s">
        <v>9</v>
      </c>
      <c r="E25" s="110">
        <v>109487.03999999999</v>
      </c>
      <c r="F25" s="111">
        <v>118335.65</v>
      </c>
      <c r="G25" s="111">
        <v>147125</v>
      </c>
      <c r="H25" s="112">
        <f>H26+H27</f>
        <v>153680</v>
      </c>
    </row>
    <row r="26" spans="1:8" ht="15.75" customHeight="1" x14ac:dyDescent="0.3">
      <c r="A26" s="79"/>
      <c r="B26" s="45"/>
      <c r="C26" s="91" t="s">
        <v>42</v>
      </c>
      <c r="D26" s="11" t="s">
        <v>50</v>
      </c>
      <c r="E26" s="65">
        <v>105810.62</v>
      </c>
      <c r="F26" s="66">
        <v>114353.97</v>
      </c>
      <c r="G26" s="66">
        <v>142480</v>
      </c>
      <c r="H26" s="113">
        <v>152480</v>
      </c>
    </row>
    <row r="27" spans="1:8" ht="15.75" customHeight="1" x14ac:dyDescent="0.3">
      <c r="A27" s="79"/>
      <c r="B27" s="45"/>
      <c r="C27" s="91" t="s">
        <v>41</v>
      </c>
      <c r="D27" s="11" t="s">
        <v>49</v>
      </c>
      <c r="E27" s="65">
        <v>3676.42</v>
      </c>
      <c r="F27" s="66">
        <v>3981.68</v>
      </c>
      <c r="G27" s="66">
        <v>4645</v>
      </c>
      <c r="H27" s="113">
        <v>1200</v>
      </c>
    </row>
    <row r="28" spans="1:8" x14ac:dyDescent="0.3">
      <c r="A28" s="80"/>
      <c r="B28" s="85">
        <v>32</v>
      </c>
      <c r="C28" s="85"/>
      <c r="D28" s="71" t="s">
        <v>14</v>
      </c>
      <c r="E28" s="110">
        <v>59221.52</v>
      </c>
      <c r="F28" s="111">
        <v>111619.87</v>
      </c>
      <c r="G28" s="111">
        <v>128644</v>
      </c>
      <c r="H28" s="112">
        <f>H29+H30</f>
        <v>129816</v>
      </c>
    </row>
    <row r="29" spans="1:8" x14ac:dyDescent="0.3">
      <c r="A29" s="81"/>
      <c r="B29" s="86"/>
      <c r="C29" s="86" t="s">
        <v>42</v>
      </c>
      <c r="D29" s="9" t="s">
        <v>50</v>
      </c>
      <c r="E29" s="65">
        <v>48554.96</v>
      </c>
      <c r="F29" s="66">
        <v>75121.100000000006</v>
      </c>
      <c r="G29" s="66">
        <v>76327</v>
      </c>
      <c r="H29" s="113">
        <v>76327</v>
      </c>
    </row>
    <row r="30" spans="1:8" x14ac:dyDescent="0.3">
      <c r="A30" s="81"/>
      <c r="B30" s="86"/>
      <c r="C30" s="86" t="s">
        <v>41</v>
      </c>
      <c r="D30" s="9" t="s">
        <v>49</v>
      </c>
      <c r="E30" s="65">
        <v>10666.56</v>
      </c>
      <c r="F30" s="66">
        <v>36498.769999999997</v>
      </c>
      <c r="G30" s="66">
        <v>52317</v>
      </c>
      <c r="H30" s="113">
        <v>53489</v>
      </c>
    </row>
    <row r="31" spans="1:8" x14ac:dyDescent="0.3">
      <c r="A31" s="80"/>
      <c r="B31" s="85">
        <v>34</v>
      </c>
      <c r="C31" s="85"/>
      <c r="D31" s="71" t="s">
        <v>51</v>
      </c>
      <c r="E31" s="110">
        <v>1062.5999999999999</v>
      </c>
      <c r="F31" s="111">
        <v>1327.22</v>
      </c>
      <c r="G31" s="111">
        <v>1725</v>
      </c>
      <c r="H31" s="112">
        <v>1725</v>
      </c>
    </row>
    <row r="32" spans="1:8" x14ac:dyDescent="0.3">
      <c r="A32" s="81"/>
      <c r="B32" s="86"/>
      <c r="C32" s="86" t="s">
        <v>42</v>
      </c>
      <c r="D32" s="9" t="s">
        <v>49</v>
      </c>
      <c r="E32" s="65">
        <v>1062.5999999999999</v>
      </c>
      <c r="F32" s="66">
        <v>1327.22</v>
      </c>
      <c r="G32" s="66">
        <v>1725</v>
      </c>
      <c r="H32" s="113">
        <v>1725</v>
      </c>
    </row>
    <row r="33" spans="1:8" x14ac:dyDescent="0.3">
      <c r="A33" s="95">
        <v>4</v>
      </c>
      <c r="B33" s="96"/>
      <c r="C33" s="97"/>
      <c r="D33" s="98" t="s">
        <v>10</v>
      </c>
      <c r="E33" s="121">
        <v>20719.75</v>
      </c>
      <c r="F33" s="123">
        <v>13272.28</v>
      </c>
      <c r="G33" s="123">
        <v>42827</v>
      </c>
      <c r="H33" s="125">
        <v>45100</v>
      </c>
    </row>
    <row r="34" spans="1:8" x14ac:dyDescent="0.3">
      <c r="A34" s="92"/>
      <c r="B34" s="90">
        <v>42</v>
      </c>
      <c r="C34" s="93"/>
      <c r="D34" s="94" t="s">
        <v>52</v>
      </c>
      <c r="E34" s="110">
        <v>20719.75</v>
      </c>
      <c r="F34" s="111">
        <v>13272.28</v>
      </c>
      <c r="G34" s="111">
        <v>42827</v>
      </c>
      <c r="H34" s="112">
        <f>H35+H36</f>
        <v>45100</v>
      </c>
    </row>
    <row r="35" spans="1:8" x14ac:dyDescent="0.3">
      <c r="A35" s="82"/>
      <c r="B35" s="87"/>
      <c r="C35" s="104" t="s">
        <v>42</v>
      </c>
      <c r="D35" s="18" t="s">
        <v>50</v>
      </c>
      <c r="E35" s="65">
        <v>20719.75</v>
      </c>
      <c r="F35" s="66">
        <v>13272.28</v>
      </c>
      <c r="G35" s="66">
        <v>40000</v>
      </c>
      <c r="H35" s="113">
        <v>40000</v>
      </c>
    </row>
    <row r="36" spans="1:8" x14ac:dyDescent="0.3">
      <c r="A36" s="83"/>
      <c r="B36" s="88" t="s">
        <v>53</v>
      </c>
      <c r="C36" s="88" t="s">
        <v>41</v>
      </c>
      <c r="D36" s="75" t="s">
        <v>49</v>
      </c>
      <c r="E36" s="116">
        <v>0</v>
      </c>
      <c r="F36" s="117">
        <v>0</v>
      </c>
      <c r="G36" s="117">
        <v>2827</v>
      </c>
      <c r="H36" s="118">
        <v>5100</v>
      </c>
    </row>
    <row r="37" spans="1:8" x14ac:dyDescent="0.3">
      <c r="A37" s="99">
        <v>3</v>
      </c>
      <c r="B37" s="100">
        <v>32</v>
      </c>
      <c r="C37" s="101"/>
      <c r="D37" s="102" t="s">
        <v>54</v>
      </c>
      <c r="E37" s="122">
        <v>15652.55</v>
      </c>
      <c r="F37" s="124">
        <v>13935.89</v>
      </c>
      <c r="G37" s="124">
        <v>52556</v>
      </c>
      <c r="H37" s="126">
        <v>42556</v>
      </c>
    </row>
    <row r="38" spans="1:8" x14ac:dyDescent="0.3">
      <c r="A38" s="76"/>
      <c r="B38" s="89"/>
      <c r="C38" s="103" t="s">
        <v>42</v>
      </c>
      <c r="D38" s="75" t="s">
        <v>50</v>
      </c>
      <c r="E38" s="116">
        <v>15652.55</v>
      </c>
      <c r="F38" s="117">
        <v>13935.89</v>
      </c>
      <c r="G38" s="117">
        <v>52556</v>
      </c>
      <c r="H38" s="118">
        <v>42556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opLeftCell="A4" workbookViewId="0">
      <selection activeCell="H7" sqref="H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" customWidth="1"/>
    <col min="4" max="4" width="38.77734375" customWidth="1"/>
    <col min="5" max="5" width="25.33203125" customWidth="1"/>
    <col min="6" max="6" width="19" customWidth="1"/>
    <col min="7" max="7" width="18" customWidth="1"/>
    <col min="8" max="8" width="20" customWidth="1"/>
  </cols>
  <sheetData>
    <row r="1" spans="1:8" ht="51" customHeight="1" x14ac:dyDescent="0.3">
      <c r="A1" s="195" t="s">
        <v>32</v>
      </c>
      <c r="B1" s="195"/>
      <c r="C1" s="195"/>
      <c r="D1" s="195"/>
      <c r="E1" s="195"/>
      <c r="F1" s="195"/>
      <c r="G1" s="195"/>
      <c r="H1" s="195"/>
    </row>
    <row r="2" spans="1:8" ht="21" customHeight="1" x14ac:dyDescent="0.3">
      <c r="A2" s="4"/>
      <c r="B2" s="4"/>
      <c r="C2" s="4"/>
      <c r="D2" s="127" t="s">
        <v>124</v>
      </c>
      <c r="E2" s="50" t="s">
        <v>33</v>
      </c>
      <c r="F2" s="50" t="s">
        <v>37</v>
      </c>
      <c r="G2" s="4"/>
      <c r="H2" s="5"/>
    </row>
    <row r="3" spans="1:8" ht="18" customHeight="1" x14ac:dyDescent="0.3">
      <c r="A3" s="195" t="s">
        <v>11</v>
      </c>
      <c r="B3" s="231"/>
      <c r="C3" s="231"/>
      <c r="D3" s="231"/>
      <c r="E3" s="231"/>
      <c r="F3" s="231"/>
      <c r="G3" s="231"/>
      <c r="H3" s="231"/>
    </row>
    <row r="4" spans="1:8" ht="17.399999999999999" x14ac:dyDescent="0.3">
      <c r="A4" s="4"/>
      <c r="B4" s="4"/>
      <c r="C4" s="4"/>
      <c r="D4" s="190"/>
      <c r="E4" s="4"/>
      <c r="F4" s="4"/>
      <c r="G4" s="4"/>
      <c r="H4" s="5"/>
    </row>
    <row r="5" spans="1:8" x14ac:dyDescent="0.3">
      <c r="A5" s="232" t="s">
        <v>13</v>
      </c>
      <c r="B5" s="233"/>
      <c r="C5" s="234"/>
      <c r="D5" s="12"/>
      <c r="E5" s="12" t="s">
        <v>34</v>
      </c>
      <c r="F5" s="13" t="s">
        <v>35</v>
      </c>
      <c r="G5" s="13" t="s">
        <v>36</v>
      </c>
      <c r="H5" s="13" t="s">
        <v>118</v>
      </c>
    </row>
    <row r="6" spans="1:8" x14ac:dyDescent="0.3">
      <c r="A6" s="217" t="s">
        <v>55</v>
      </c>
      <c r="B6" s="229"/>
      <c r="C6" s="230"/>
      <c r="D6" s="67" t="s">
        <v>58</v>
      </c>
      <c r="E6" s="108">
        <v>198695.99</v>
      </c>
      <c r="F6" s="109">
        <v>258490.91</v>
      </c>
      <c r="G6" s="109">
        <v>372877</v>
      </c>
      <c r="H6" s="109">
        <f>H7+H24</f>
        <v>372877</v>
      </c>
    </row>
    <row r="7" spans="1:8" x14ac:dyDescent="0.3">
      <c r="A7" s="217" t="s">
        <v>56</v>
      </c>
      <c r="B7" s="229"/>
      <c r="C7" s="230"/>
      <c r="D7" s="67" t="s">
        <v>59</v>
      </c>
      <c r="E7" s="108">
        <v>183043.44</v>
      </c>
      <c r="F7" s="109">
        <v>244555.02</v>
      </c>
      <c r="G7" s="109">
        <v>320321</v>
      </c>
      <c r="H7" s="109">
        <v>330321</v>
      </c>
    </row>
    <row r="8" spans="1:8" x14ac:dyDescent="0.3">
      <c r="A8" s="217" t="s">
        <v>57</v>
      </c>
      <c r="B8" s="218"/>
      <c r="C8" s="219"/>
      <c r="D8" s="67" t="s">
        <v>60</v>
      </c>
      <c r="E8" s="108">
        <v>183043.44</v>
      </c>
      <c r="F8" s="109">
        <v>244555.02</v>
      </c>
      <c r="G8" s="109">
        <v>320321</v>
      </c>
      <c r="H8" s="109">
        <f>H9+H13+H18+H21</f>
        <v>330321</v>
      </c>
    </row>
    <row r="9" spans="1:8" x14ac:dyDescent="0.3">
      <c r="A9" s="220" t="s">
        <v>63</v>
      </c>
      <c r="B9" s="221"/>
      <c r="C9" s="222"/>
      <c r="D9" s="136" t="s">
        <v>50</v>
      </c>
      <c r="E9" s="114">
        <v>154365.57999999999</v>
      </c>
      <c r="F9" s="115">
        <v>189475.07</v>
      </c>
      <c r="G9" s="115">
        <v>218807</v>
      </c>
      <c r="H9" s="115">
        <v>228807</v>
      </c>
    </row>
    <row r="10" spans="1:8" x14ac:dyDescent="0.3">
      <c r="A10" s="226">
        <v>3</v>
      </c>
      <c r="B10" s="227"/>
      <c r="C10" s="228"/>
      <c r="D10" s="51" t="s">
        <v>8</v>
      </c>
      <c r="E10" s="65" t="s">
        <v>71</v>
      </c>
      <c r="F10" s="66">
        <v>189475.07</v>
      </c>
      <c r="G10" s="66">
        <v>218807</v>
      </c>
      <c r="H10" s="66">
        <f>H11+H12</f>
        <v>228807</v>
      </c>
    </row>
    <row r="11" spans="1:8" x14ac:dyDescent="0.3">
      <c r="A11" s="223">
        <v>31</v>
      </c>
      <c r="B11" s="224"/>
      <c r="C11" s="225"/>
      <c r="D11" s="19" t="s">
        <v>9</v>
      </c>
      <c r="E11" s="65">
        <v>105810.62</v>
      </c>
      <c r="F11" s="66">
        <v>114353.97</v>
      </c>
      <c r="G11" s="66">
        <v>142480</v>
      </c>
      <c r="H11" s="66">
        <v>152480</v>
      </c>
    </row>
    <row r="12" spans="1:8" x14ac:dyDescent="0.3">
      <c r="A12" s="223">
        <v>32</v>
      </c>
      <c r="B12" s="224"/>
      <c r="C12" s="225"/>
      <c r="D12" s="53" t="s">
        <v>14</v>
      </c>
      <c r="E12" s="65">
        <v>48554.96</v>
      </c>
      <c r="F12" s="66">
        <v>75121.100000000006</v>
      </c>
      <c r="G12" s="66">
        <v>76327</v>
      </c>
      <c r="H12" s="66">
        <v>76327</v>
      </c>
    </row>
    <row r="13" spans="1:8" ht="14.25" customHeight="1" x14ac:dyDescent="0.3">
      <c r="A13" s="220" t="s">
        <v>64</v>
      </c>
      <c r="B13" s="221"/>
      <c r="C13" s="222"/>
      <c r="D13" s="136" t="s">
        <v>49</v>
      </c>
      <c r="E13" s="114">
        <v>15405.58</v>
      </c>
      <c r="F13" s="115">
        <v>41807.67</v>
      </c>
      <c r="G13" s="115">
        <v>58687</v>
      </c>
      <c r="H13" s="115">
        <v>56414</v>
      </c>
    </row>
    <row r="14" spans="1:8" ht="15" customHeight="1" x14ac:dyDescent="0.3">
      <c r="A14" s="226">
        <v>3</v>
      </c>
      <c r="B14" s="227"/>
      <c r="C14" s="228"/>
      <c r="D14" s="51" t="s">
        <v>8</v>
      </c>
      <c r="E14" s="65">
        <v>15405.58</v>
      </c>
      <c r="F14" s="66">
        <v>41807.67</v>
      </c>
      <c r="G14" s="66">
        <v>58687</v>
      </c>
      <c r="H14" s="66">
        <f>H15+H16+H17</f>
        <v>56414</v>
      </c>
    </row>
    <row r="15" spans="1:8" x14ac:dyDescent="0.3">
      <c r="A15" s="223">
        <v>31</v>
      </c>
      <c r="B15" s="224"/>
      <c r="C15" s="225"/>
      <c r="D15" s="19" t="s">
        <v>9</v>
      </c>
      <c r="E15" s="65">
        <v>3676.42</v>
      </c>
      <c r="F15" s="66">
        <v>3981.68</v>
      </c>
      <c r="G15" s="66">
        <v>4645</v>
      </c>
      <c r="H15" s="66">
        <v>1200</v>
      </c>
    </row>
    <row r="16" spans="1:8" x14ac:dyDescent="0.3">
      <c r="A16" s="223">
        <v>32</v>
      </c>
      <c r="B16" s="224"/>
      <c r="C16" s="225"/>
      <c r="D16" s="19" t="s">
        <v>14</v>
      </c>
      <c r="E16" s="65">
        <v>10666.56</v>
      </c>
      <c r="F16" s="66">
        <v>36498.769999999997</v>
      </c>
      <c r="G16" s="66">
        <v>52317</v>
      </c>
      <c r="H16" s="66">
        <v>53489</v>
      </c>
    </row>
    <row r="17" spans="1:8" x14ac:dyDescent="0.3">
      <c r="A17" s="129"/>
      <c r="B17" s="52">
        <v>34</v>
      </c>
      <c r="C17" s="131"/>
      <c r="D17" s="53" t="s">
        <v>51</v>
      </c>
      <c r="E17" s="65">
        <v>1062.5999999999999</v>
      </c>
      <c r="F17" s="66">
        <v>1327.22</v>
      </c>
      <c r="G17" s="66">
        <v>1725</v>
      </c>
      <c r="H17" s="66">
        <v>1725</v>
      </c>
    </row>
    <row r="18" spans="1:8" x14ac:dyDescent="0.3">
      <c r="A18" s="137" t="s">
        <v>62</v>
      </c>
      <c r="B18" s="138" t="s">
        <v>42</v>
      </c>
      <c r="C18" s="139"/>
      <c r="D18" s="136" t="s">
        <v>50</v>
      </c>
      <c r="E18" s="114">
        <v>20719.75</v>
      </c>
      <c r="F18" s="115">
        <v>13272.28</v>
      </c>
      <c r="G18" s="115">
        <v>40000</v>
      </c>
      <c r="H18" s="115">
        <v>40000</v>
      </c>
    </row>
    <row r="19" spans="1:8" ht="19.2" customHeight="1" x14ac:dyDescent="0.3">
      <c r="A19" s="128"/>
      <c r="B19" s="135">
        <v>4</v>
      </c>
      <c r="C19" s="55"/>
      <c r="D19" s="51" t="s">
        <v>65</v>
      </c>
      <c r="E19" s="65">
        <v>20719.75</v>
      </c>
      <c r="F19" s="66">
        <v>13272.28</v>
      </c>
      <c r="G19" s="66">
        <v>40000</v>
      </c>
      <c r="H19" s="66">
        <v>40000</v>
      </c>
    </row>
    <row r="20" spans="1:8" x14ac:dyDescent="0.3">
      <c r="A20" s="128"/>
      <c r="B20" s="130">
        <v>42</v>
      </c>
      <c r="C20" s="55"/>
      <c r="D20" s="53" t="s">
        <v>66</v>
      </c>
      <c r="E20" s="65">
        <v>20719.75</v>
      </c>
      <c r="F20" s="66">
        <v>13272.28</v>
      </c>
      <c r="G20" s="66">
        <v>40000</v>
      </c>
      <c r="H20" s="66">
        <v>40000</v>
      </c>
    </row>
    <row r="21" spans="1:8" x14ac:dyDescent="0.3">
      <c r="A21" s="137" t="s">
        <v>62</v>
      </c>
      <c r="B21" s="138" t="s">
        <v>41</v>
      </c>
      <c r="C21" s="139"/>
      <c r="D21" s="136" t="s">
        <v>49</v>
      </c>
      <c r="E21" s="114">
        <v>0</v>
      </c>
      <c r="F21" s="115">
        <v>0</v>
      </c>
      <c r="G21" s="115">
        <v>2827</v>
      </c>
      <c r="H21" s="115">
        <v>5100</v>
      </c>
    </row>
    <row r="22" spans="1:8" x14ac:dyDescent="0.3">
      <c r="A22" s="132"/>
      <c r="B22" s="133">
        <v>4</v>
      </c>
      <c r="C22" s="134"/>
      <c r="D22" s="51" t="s">
        <v>65</v>
      </c>
      <c r="E22" s="65">
        <v>0</v>
      </c>
      <c r="F22" s="66">
        <v>0</v>
      </c>
      <c r="G22" s="66">
        <v>2827</v>
      </c>
      <c r="H22" s="66">
        <v>5100</v>
      </c>
    </row>
    <row r="23" spans="1:8" x14ac:dyDescent="0.3">
      <c r="A23" s="132"/>
      <c r="B23" s="54">
        <v>42</v>
      </c>
      <c r="C23" s="134"/>
      <c r="D23" s="53" t="s">
        <v>66</v>
      </c>
      <c r="E23" s="65">
        <v>0</v>
      </c>
      <c r="F23" s="66">
        <v>0</v>
      </c>
      <c r="G23" s="66">
        <v>2827</v>
      </c>
      <c r="H23" s="66">
        <v>5100</v>
      </c>
    </row>
    <row r="24" spans="1:8" x14ac:dyDescent="0.3">
      <c r="A24" s="142" t="s">
        <v>67</v>
      </c>
      <c r="B24" s="143"/>
      <c r="C24" s="144"/>
      <c r="D24" s="145" t="s">
        <v>69</v>
      </c>
      <c r="E24" s="119">
        <v>15652.55</v>
      </c>
      <c r="F24" s="120">
        <v>13935.89</v>
      </c>
      <c r="G24" s="120">
        <v>52556</v>
      </c>
      <c r="H24" s="120">
        <v>42556</v>
      </c>
    </row>
    <row r="25" spans="1:8" ht="19.8" customHeight="1" x14ac:dyDescent="0.3">
      <c r="A25" s="146" t="s">
        <v>68</v>
      </c>
      <c r="B25" s="147"/>
      <c r="C25" s="148"/>
      <c r="D25" s="149" t="s">
        <v>70</v>
      </c>
      <c r="E25" s="109">
        <v>15652.55</v>
      </c>
      <c r="F25" s="109">
        <v>13935.89</v>
      </c>
      <c r="G25" s="109">
        <v>52556</v>
      </c>
      <c r="H25" s="109">
        <v>42556</v>
      </c>
    </row>
    <row r="26" spans="1:8" x14ac:dyDescent="0.3">
      <c r="A26" s="150" t="s">
        <v>62</v>
      </c>
      <c r="B26" s="151" t="s">
        <v>42</v>
      </c>
      <c r="C26" s="150"/>
      <c r="D26" s="150" t="s">
        <v>50</v>
      </c>
      <c r="E26" s="152">
        <v>15652.55</v>
      </c>
      <c r="F26" s="152">
        <v>13935.89</v>
      </c>
      <c r="G26" s="152">
        <v>52556</v>
      </c>
      <c r="H26" s="152">
        <v>42556</v>
      </c>
    </row>
    <row r="27" spans="1:8" x14ac:dyDescent="0.3">
      <c r="A27" s="140"/>
      <c r="B27" s="141">
        <v>32</v>
      </c>
      <c r="C27" s="140"/>
      <c r="D27" s="140" t="s">
        <v>14</v>
      </c>
      <c r="E27" s="153">
        <v>15652.55</v>
      </c>
      <c r="F27" s="153">
        <v>13935.89</v>
      </c>
      <c r="G27" s="153">
        <v>52556</v>
      </c>
      <c r="H27" s="153">
        <v>42556</v>
      </c>
    </row>
    <row r="28" spans="1:8" x14ac:dyDescent="0.3">
      <c r="H28" s="154"/>
    </row>
  </sheetData>
  <mergeCells count="14">
    <mergeCell ref="A6:C6"/>
    <mergeCell ref="A7:C7"/>
    <mergeCell ref="A1:H1"/>
    <mergeCell ref="A3:H3"/>
    <mergeCell ref="A5:C5"/>
    <mergeCell ref="A8:C8"/>
    <mergeCell ref="A9:C9"/>
    <mergeCell ref="A11:C11"/>
    <mergeCell ref="A10:C10"/>
    <mergeCell ref="A16:C16"/>
    <mergeCell ref="A12:C12"/>
    <mergeCell ref="A13:C13"/>
    <mergeCell ref="A14:C14"/>
    <mergeCell ref="A15:C15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9" workbookViewId="0">
      <selection activeCell="C33" sqref="C33"/>
    </sheetView>
  </sheetViews>
  <sheetFormatPr defaultRowHeight="14.4" x14ac:dyDescent="0.3"/>
  <cols>
    <col min="1" max="1" width="18.5546875" customWidth="1"/>
    <col min="2" max="2" width="34.33203125" customWidth="1"/>
    <col min="3" max="3" width="20.6640625" customWidth="1"/>
    <col min="4" max="4" width="24.109375" customWidth="1"/>
    <col min="5" max="5" width="24.33203125" customWidth="1"/>
    <col min="6" max="6" width="8.88671875" customWidth="1"/>
  </cols>
  <sheetData>
    <row r="1" spans="1:5" x14ac:dyDescent="0.3">
      <c r="A1" s="189" t="s">
        <v>32</v>
      </c>
      <c r="B1" s="189"/>
    </row>
    <row r="2" spans="1:5" x14ac:dyDescent="0.3">
      <c r="B2" s="189" t="s">
        <v>121</v>
      </c>
    </row>
    <row r="4" spans="1:5" ht="15" thickBot="1" x14ac:dyDescent="0.35">
      <c r="A4" s="155" t="s">
        <v>76</v>
      </c>
      <c r="B4" s="155" t="s">
        <v>72</v>
      </c>
      <c r="C4" s="155" t="s">
        <v>73</v>
      </c>
      <c r="D4" s="155" t="s">
        <v>74</v>
      </c>
      <c r="E4" s="155" t="s">
        <v>75</v>
      </c>
    </row>
    <row r="5" spans="1:5" x14ac:dyDescent="0.3">
      <c r="A5" s="158" t="s">
        <v>76</v>
      </c>
      <c r="B5" s="159" t="s">
        <v>77</v>
      </c>
      <c r="C5" s="159" t="s">
        <v>120</v>
      </c>
      <c r="D5" s="159" t="s">
        <v>78</v>
      </c>
      <c r="E5" s="160" t="s">
        <v>79</v>
      </c>
    </row>
    <row r="6" spans="1:5" ht="15" thickBot="1" x14ac:dyDescent="0.35">
      <c r="A6" s="161"/>
      <c r="B6" s="162"/>
      <c r="C6" s="162" t="s">
        <v>81</v>
      </c>
      <c r="D6" s="162" t="s">
        <v>61</v>
      </c>
      <c r="E6" s="163" t="s">
        <v>80</v>
      </c>
    </row>
    <row r="7" spans="1:5" x14ac:dyDescent="0.3">
      <c r="A7" s="157" t="s">
        <v>82</v>
      </c>
      <c r="B7" s="157" t="s">
        <v>125</v>
      </c>
      <c r="C7" s="179">
        <f>C45+C9</f>
        <v>372877</v>
      </c>
      <c r="D7" s="179">
        <f>D9+D45</f>
        <v>311363</v>
      </c>
      <c r="E7" s="179">
        <v>61514</v>
      </c>
    </row>
    <row r="8" spans="1:5" x14ac:dyDescent="0.3">
      <c r="A8" s="164" t="s">
        <v>83</v>
      </c>
      <c r="B8" s="164" t="s">
        <v>59</v>
      </c>
      <c r="C8" s="180">
        <v>330321</v>
      </c>
      <c r="D8" s="180">
        <v>268807</v>
      </c>
      <c r="E8" s="180">
        <v>61514</v>
      </c>
    </row>
    <row r="9" spans="1:5" x14ac:dyDescent="0.3">
      <c r="A9" s="156" t="s">
        <v>84</v>
      </c>
      <c r="B9" s="156" t="s">
        <v>60</v>
      </c>
      <c r="C9" s="181">
        <f>C10+C41</f>
        <v>330321</v>
      </c>
      <c r="D9" s="181">
        <f>D10+D41</f>
        <v>268807</v>
      </c>
      <c r="E9" s="181">
        <f>E10+E41</f>
        <v>61514</v>
      </c>
    </row>
    <row r="10" spans="1:5" ht="15.6" x14ac:dyDescent="0.3">
      <c r="A10" s="168">
        <v>3</v>
      </c>
      <c r="B10" s="169" t="s">
        <v>8</v>
      </c>
      <c r="C10" s="182">
        <f>C11+C18+C38</f>
        <v>285221</v>
      </c>
      <c r="D10" s="182">
        <f>D11+D18+D38</f>
        <v>228807</v>
      </c>
      <c r="E10" s="182">
        <f>E11+E18+E38</f>
        <v>56414</v>
      </c>
    </row>
    <row r="11" spans="1:5" ht="15.6" x14ac:dyDescent="0.3">
      <c r="A11" s="166">
        <v>31</v>
      </c>
      <c r="B11" s="173" t="s">
        <v>9</v>
      </c>
      <c r="C11" s="181">
        <f>C12+C14+C16</f>
        <v>153680</v>
      </c>
      <c r="D11" s="181">
        <f>D12+D14+D16</f>
        <v>152480</v>
      </c>
      <c r="E11" s="181">
        <v>1200</v>
      </c>
    </row>
    <row r="12" spans="1:5" x14ac:dyDescent="0.3">
      <c r="A12" s="156">
        <v>311</v>
      </c>
      <c r="B12" s="173" t="s">
        <v>85</v>
      </c>
      <c r="C12" s="181">
        <v>115000</v>
      </c>
      <c r="D12" s="181">
        <v>115000</v>
      </c>
      <c r="E12" s="181"/>
    </row>
    <row r="13" spans="1:5" x14ac:dyDescent="0.3">
      <c r="A13" s="170">
        <v>3111</v>
      </c>
      <c r="B13" s="174" t="s">
        <v>85</v>
      </c>
      <c r="C13" s="184">
        <v>115000</v>
      </c>
      <c r="D13" s="184">
        <v>115000</v>
      </c>
      <c r="E13" s="183"/>
    </row>
    <row r="14" spans="1:5" x14ac:dyDescent="0.3">
      <c r="A14" s="156">
        <v>312</v>
      </c>
      <c r="B14" s="173" t="s">
        <v>86</v>
      </c>
      <c r="C14" s="181">
        <v>19680</v>
      </c>
      <c r="D14" s="181">
        <v>18480</v>
      </c>
      <c r="E14" s="181">
        <v>1200</v>
      </c>
    </row>
    <row r="15" spans="1:5" x14ac:dyDescent="0.3">
      <c r="A15" s="170">
        <v>3121</v>
      </c>
      <c r="B15" s="174" t="s">
        <v>86</v>
      </c>
      <c r="C15" s="184">
        <v>19680</v>
      </c>
      <c r="D15" s="184">
        <v>18480</v>
      </c>
      <c r="E15" s="184">
        <v>1200</v>
      </c>
    </row>
    <row r="16" spans="1:5" x14ac:dyDescent="0.3">
      <c r="A16" s="171">
        <v>313</v>
      </c>
      <c r="B16" s="175" t="s">
        <v>87</v>
      </c>
      <c r="C16" s="183">
        <v>19000</v>
      </c>
      <c r="D16" s="183">
        <v>19000</v>
      </c>
      <c r="E16" s="183"/>
    </row>
    <row r="17" spans="1:5" x14ac:dyDescent="0.3">
      <c r="A17" s="170">
        <v>3132</v>
      </c>
      <c r="B17" s="174" t="s">
        <v>88</v>
      </c>
      <c r="C17" s="184">
        <v>19000</v>
      </c>
      <c r="D17" s="184">
        <v>19000</v>
      </c>
      <c r="E17" s="183"/>
    </row>
    <row r="18" spans="1:5" ht="15.6" x14ac:dyDescent="0.3">
      <c r="A18" s="167">
        <v>32</v>
      </c>
      <c r="B18" s="164" t="s">
        <v>14</v>
      </c>
      <c r="C18" s="180">
        <f>C19+C23+C28+C34</f>
        <v>129816</v>
      </c>
      <c r="D18" s="180">
        <f>D19+D23+D28</f>
        <v>76327</v>
      </c>
      <c r="E18" s="180">
        <f>E19+E23+E28+E34</f>
        <v>53489</v>
      </c>
    </row>
    <row r="19" spans="1:5" x14ac:dyDescent="0.3">
      <c r="A19" s="171">
        <v>321</v>
      </c>
      <c r="B19" s="175" t="s">
        <v>89</v>
      </c>
      <c r="C19" s="183">
        <f>C20+C21+C22</f>
        <v>4155</v>
      </c>
      <c r="D19" s="183">
        <v>1991</v>
      </c>
      <c r="E19" s="183">
        <f>E20+E21+E22</f>
        <v>2164</v>
      </c>
    </row>
    <row r="20" spans="1:5" x14ac:dyDescent="0.3">
      <c r="A20" s="170">
        <v>3212</v>
      </c>
      <c r="B20" s="174" t="s">
        <v>90</v>
      </c>
      <c r="C20" s="184">
        <v>1991</v>
      </c>
      <c r="D20" s="184">
        <v>1991</v>
      </c>
      <c r="E20" s="184"/>
    </row>
    <row r="21" spans="1:5" x14ac:dyDescent="0.3">
      <c r="A21" s="170">
        <v>3213</v>
      </c>
      <c r="B21" s="174" t="s">
        <v>91</v>
      </c>
      <c r="C21" s="184">
        <v>1500</v>
      </c>
      <c r="D21" s="184"/>
      <c r="E21" s="184">
        <v>1500</v>
      </c>
    </row>
    <row r="22" spans="1:5" x14ac:dyDescent="0.3">
      <c r="A22" s="170">
        <v>3211</v>
      </c>
      <c r="B22" s="174" t="s">
        <v>92</v>
      </c>
      <c r="C22" s="184">
        <v>664</v>
      </c>
      <c r="D22" s="184"/>
      <c r="E22" s="184">
        <v>664</v>
      </c>
    </row>
    <row r="23" spans="1:5" x14ac:dyDescent="0.3">
      <c r="A23" s="171">
        <v>322</v>
      </c>
      <c r="B23" s="175" t="s">
        <v>93</v>
      </c>
      <c r="C23" s="183">
        <f>C24+C25+C26+C27</f>
        <v>25810</v>
      </c>
      <c r="D23" s="183">
        <v>6636</v>
      </c>
      <c r="E23" s="183">
        <f>E24+E25+E26+E27</f>
        <v>19174</v>
      </c>
    </row>
    <row r="24" spans="1:5" x14ac:dyDescent="0.3">
      <c r="A24" s="170">
        <v>3221</v>
      </c>
      <c r="B24" s="174" t="s">
        <v>94</v>
      </c>
      <c r="C24" s="184">
        <v>7200</v>
      </c>
      <c r="D24" s="184"/>
      <c r="E24" s="184">
        <v>7200</v>
      </c>
    </row>
    <row r="25" spans="1:5" x14ac:dyDescent="0.3">
      <c r="A25" s="170">
        <v>3223</v>
      </c>
      <c r="B25" s="174" t="s">
        <v>95</v>
      </c>
      <c r="C25" s="184">
        <v>10231</v>
      </c>
      <c r="D25" s="184">
        <v>6636</v>
      </c>
      <c r="E25" s="184">
        <v>3595</v>
      </c>
    </row>
    <row r="26" spans="1:5" x14ac:dyDescent="0.3">
      <c r="A26" s="170">
        <v>3224</v>
      </c>
      <c r="B26" s="174" t="s">
        <v>96</v>
      </c>
      <c r="C26" s="184">
        <v>5654</v>
      </c>
      <c r="D26" s="184"/>
      <c r="E26" s="184">
        <v>5654</v>
      </c>
    </row>
    <row r="27" spans="1:5" x14ac:dyDescent="0.3">
      <c r="A27" s="170">
        <v>3225</v>
      </c>
      <c r="B27" s="174" t="s">
        <v>97</v>
      </c>
      <c r="C27" s="184">
        <v>2725</v>
      </c>
      <c r="D27" s="184"/>
      <c r="E27" s="184">
        <v>2725</v>
      </c>
    </row>
    <row r="28" spans="1:5" x14ac:dyDescent="0.3">
      <c r="A28" s="171">
        <v>323</v>
      </c>
      <c r="B28" s="175" t="s">
        <v>98</v>
      </c>
      <c r="C28" s="183">
        <f>C29+C30+C31+C32+C33</f>
        <v>91879</v>
      </c>
      <c r="D28" s="183">
        <v>67700</v>
      </c>
      <c r="E28" s="183">
        <f>E29+E30+E31+E32+E33</f>
        <v>24179</v>
      </c>
    </row>
    <row r="29" spans="1:5" x14ac:dyDescent="0.3">
      <c r="A29" s="170">
        <v>3231</v>
      </c>
      <c r="B29" s="174" t="s">
        <v>99</v>
      </c>
      <c r="C29" s="184">
        <v>700</v>
      </c>
      <c r="D29" s="184"/>
      <c r="E29" s="184">
        <v>700</v>
      </c>
    </row>
    <row r="30" spans="1:5" x14ac:dyDescent="0.3">
      <c r="A30" s="170">
        <v>3232</v>
      </c>
      <c r="B30" s="174" t="s">
        <v>100</v>
      </c>
      <c r="C30" s="184">
        <v>79900</v>
      </c>
      <c r="D30" s="184">
        <v>67700</v>
      </c>
      <c r="E30" s="184">
        <v>12200</v>
      </c>
    </row>
    <row r="31" spans="1:5" x14ac:dyDescent="0.3">
      <c r="A31" s="170">
        <v>3234</v>
      </c>
      <c r="B31" s="174" t="s">
        <v>101</v>
      </c>
      <c r="C31" s="184">
        <v>5300</v>
      </c>
      <c r="D31" s="183"/>
      <c r="E31" s="184">
        <v>5300</v>
      </c>
    </row>
    <row r="32" spans="1:5" x14ac:dyDescent="0.3">
      <c r="A32" s="170">
        <v>3236</v>
      </c>
      <c r="B32" s="174" t="s">
        <v>102</v>
      </c>
      <c r="C32" s="184">
        <v>7</v>
      </c>
      <c r="D32" s="183"/>
      <c r="E32" s="184">
        <v>7</v>
      </c>
    </row>
    <row r="33" spans="1:5" ht="15" thickBot="1" x14ac:dyDescent="0.35">
      <c r="A33" s="172">
        <v>3237</v>
      </c>
      <c r="B33" s="176" t="s">
        <v>103</v>
      </c>
      <c r="C33" s="187">
        <v>5972</v>
      </c>
      <c r="D33" s="185"/>
      <c r="E33" s="187">
        <v>5972</v>
      </c>
    </row>
    <row r="34" spans="1:5" x14ac:dyDescent="0.3">
      <c r="A34" s="171">
        <v>329</v>
      </c>
      <c r="B34" s="175" t="s">
        <v>104</v>
      </c>
      <c r="C34" s="183">
        <v>7972</v>
      </c>
      <c r="D34" s="183"/>
      <c r="E34" s="183">
        <f>E35+E36+E37</f>
        <v>7972</v>
      </c>
    </row>
    <row r="35" spans="1:5" x14ac:dyDescent="0.3">
      <c r="A35" s="170">
        <v>3291</v>
      </c>
      <c r="B35" s="174" t="s">
        <v>105</v>
      </c>
      <c r="C35" s="184">
        <v>1327</v>
      </c>
      <c r="D35" s="183"/>
      <c r="E35" s="184">
        <v>1327</v>
      </c>
    </row>
    <row r="36" spans="1:5" x14ac:dyDescent="0.3">
      <c r="A36" s="170">
        <v>3292</v>
      </c>
      <c r="B36" s="174" t="s">
        <v>106</v>
      </c>
      <c r="C36" s="184">
        <v>1991</v>
      </c>
      <c r="D36" s="183"/>
      <c r="E36" s="184">
        <v>1991</v>
      </c>
    </row>
    <row r="37" spans="1:5" x14ac:dyDescent="0.3">
      <c r="A37" s="170">
        <v>3299</v>
      </c>
      <c r="B37" s="174" t="s">
        <v>107</v>
      </c>
      <c r="C37" s="184">
        <v>4654</v>
      </c>
      <c r="D37" s="183"/>
      <c r="E37" s="184">
        <v>4654</v>
      </c>
    </row>
    <row r="38" spans="1:5" ht="15.6" x14ac:dyDescent="0.3">
      <c r="A38" s="167">
        <v>34</v>
      </c>
      <c r="B38" s="164" t="s">
        <v>108</v>
      </c>
      <c r="C38" s="180">
        <v>1725</v>
      </c>
      <c r="D38" s="180"/>
      <c r="E38" s="180">
        <v>1725</v>
      </c>
    </row>
    <row r="39" spans="1:5" x14ac:dyDescent="0.3">
      <c r="A39" s="171">
        <v>343</v>
      </c>
      <c r="B39" s="175" t="s">
        <v>109</v>
      </c>
      <c r="C39" s="183">
        <v>1725</v>
      </c>
      <c r="D39" s="183"/>
      <c r="E39" s="183">
        <v>1725</v>
      </c>
    </row>
    <row r="40" spans="1:5" x14ac:dyDescent="0.3">
      <c r="A40" s="170">
        <v>3431</v>
      </c>
      <c r="B40" s="174" t="s">
        <v>110</v>
      </c>
      <c r="C40" s="184">
        <v>1725</v>
      </c>
      <c r="D40" s="183"/>
      <c r="E40" s="184">
        <v>1725</v>
      </c>
    </row>
    <row r="41" spans="1:5" ht="15.6" x14ac:dyDescent="0.3">
      <c r="A41" s="168">
        <v>4</v>
      </c>
      <c r="B41" s="169" t="s">
        <v>111</v>
      </c>
      <c r="C41" s="182">
        <v>45100</v>
      </c>
      <c r="D41" s="182">
        <v>40000</v>
      </c>
      <c r="E41" s="182">
        <v>5100</v>
      </c>
    </row>
    <row r="42" spans="1:5" x14ac:dyDescent="0.3">
      <c r="A42" s="164">
        <v>42</v>
      </c>
      <c r="B42" s="177" t="s">
        <v>111</v>
      </c>
      <c r="C42" s="180">
        <v>45100</v>
      </c>
      <c r="D42" s="180">
        <v>40000</v>
      </c>
      <c r="E42" s="180">
        <v>5100</v>
      </c>
    </row>
    <row r="43" spans="1:5" x14ac:dyDescent="0.3">
      <c r="A43" s="171">
        <v>422</v>
      </c>
      <c r="B43" s="175" t="s">
        <v>112</v>
      </c>
      <c r="C43" s="183">
        <v>45100</v>
      </c>
      <c r="D43" s="183">
        <v>40000</v>
      </c>
      <c r="E43" s="183">
        <v>5100</v>
      </c>
    </row>
    <row r="44" spans="1:5" x14ac:dyDescent="0.3">
      <c r="A44" s="165">
        <v>4227</v>
      </c>
      <c r="B44" s="178" t="s">
        <v>113</v>
      </c>
      <c r="C44" s="186">
        <v>45100</v>
      </c>
      <c r="D44" s="186">
        <v>40000</v>
      </c>
      <c r="E44" s="186">
        <v>5100</v>
      </c>
    </row>
    <row r="45" spans="1:5" x14ac:dyDescent="0.3">
      <c r="A45" s="169" t="s">
        <v>114</v>
      </c>
      <c r="B45" s="169" t="s">
        <v>115</v>
      </c>
      <c r="C45" s="182">
        <v>42556</v>
      </c>
      <c r="D45" s="182">
        <v>42556</v>
      </c>
      <c r="E45" s="169"/>
    </row>
    <row r="46" spans="1:5" x14ac:dyDescent="0.3">
      <c r="A46" s="169" t="s">
        <v>116</v>
      </c>
      <c r="B46" s="169" t="s">
        <v>117</v>
      </c>
      <c r="C46" s="182">
        <v>42556</v>
      </c>
      <c r="D46" s="182">
        <v>42556</v>
      </c>
      <c r="E46" s="169"/>
    </row>
    <row r="47" spans="1:5" ht="15.6" x14ac:dyDescent="0.3">
      <c r="A47" s="166">
        <v>3</v>
      </c>
      <c r="B47" s="156" t="s">
        <v>8</v>
      </c>
      <c r="C47" s="181">
        <v>42556</v>
      </c>
      <c r="D47" s="181">
        <v>42556</v>
      </c>
      <c r="E47" s="156"/>
    </row>
    <row r="48" spans="1:5" x14ac:dyDescent="0.3">
      <c r="A48" s="156">
        <v>32</v>
      </c>
      <c r="B48" s="156" t="s">
        <v>14</v>
      </c>
      <c r="C48" s="181">
        <v>42556</v>
      </c>
      <c r="D48" s="181">
        <v>42556</v>
      </c>
      <c r="E48" s="156"/>
    </row>
    <row r="49" spans="1:5" x14ac:dyDescent="0.3">
      <c r="A49" s="165">
        <v>3232</v>
      </c>
      <c r="B49" s="165" t="s">
        <v>100</v>
      </c>
      <c r="C49" s="188">
        <v>42556</v>
      </c>
      <c r="D49" s="188">
        <v>42556</v>
      </c>
      <c r="E49" s="165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Pavković 5077 Trogir</cp:lastModifiedBy>
  <cp:lastPrinted>2023-12-06T11:08:07Z</cp:lastPrinted>
  <dcterms:created xsi:type="dcterms:W3CDTF">2022-08-12T12:51:27Z</dcterms:created>
  <dcterms:modified xsi:type="dcterms:W3CDTF">2024-03-07T09:23:54Z</dcterms:modified>
</cp:coreProperties>
</file>