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20"/>
  </bookViews>
  <sheets>
    <sheet name="SAŽETAK" sheetId="10" r:id="rId1"/>
    <sheet name=" Račun prihoda i rashoda" sheetId="3" r:id="rId2"/>
    <sheet name="POSEBNI DIO" sheetId="7" r:id="rId3"/>
    <sheet name="List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0" l="1"/>
  <c r="H29" i="3"/>
  <c r="H19" i="3"/>
  <c r="H20" i="3"/>
  <c r="G29" i="3"/>
  <c r="G32" i="3"/>
  <c r="H6" i="7"/>
  <c r="H7" i="7"/>
  <c r="H8" i="7"/>
  <c r="H9" i="7"/>
  <c r="H27" i="7"/>
  <c r="H28" i="7"/>
  <c r="H29" i="7"/>
  <c r="H30" i="7"/>
  <c r="H31" i="7"/>
  <c r="H32" i="7"/>
  <c r="H33" i="7"/>
  <c r="H16" i="7"/>
  <c r="H17" i="7"/>
  <c r="H18" i="7"/>
  <c r="H19" i="7"/>
  <c r="H20" i="7"/>
  <c r="H21" i="7"/>
  <c r="H22" i="7"/>
  <c r="H23" i="7"/>
  <c r="H24" i="7"/>
  <c r="H25" i="7"/>
  <c r="H26" i="7"/>
  <c r="H14" i="7"/>
  <c r="H15" i="7"/>
  <c r="H13" i="7"/>
  <c r="H10" i="7"/>
  <c r="G27" i="7"/>
  <c r="G31" i="7"/>
  <c r="E8" i="2" l="1"/>
  <c r="C8" i="2"/>
  <c r="E9" i="2"/>
  <c r="E10" i="2"/>
  <c r="C9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C10" i="2"/>
  <c r="C35" i="2"/>
  <c r="C36" i="2"/>
  <c r="C39" i="2"/>
  <c r="C42" i="2"/>
  <c r="C47" i="2"/>
  <c r="C56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1" i="2"/>
  <c r="C73" i="2"/>
  <c r="C76" i="2"/>
  <c r="D13" i="2"/>
  <c r="C11" i="2"/>
  <c r="C28" i="2"/>
  <c r="C12" i="2"/>
  <c r="C20" i="2"/>
  <c r="C25" i="2"/>
  <c r="I11" i="10" l="1"/>
  <c r="H32" i="3"/>
  <c r="H24" i="3"/>
  <c r="H21" i="3"/>
  <c r="H10" i="3"/>
  <c r="H11" i="10" l="1"/>
  <c r="G17" i="7"/>
  <c r="G16" i="7" s="1"/>
  <c r="G10" i="7"/>
  <c r="G9" i="7" s="1"/>
  <c r="G8" i="7" l="1"/>
  <c r="G7" i="7" s="1"/>
  <c r="G6" i="7" s="1"/>
  <c r="G24" i="3"/>
  <c r="G20" i="3" s="1"/>
  <c r="G19" i="3" s="1"/>
  <c r="G21" i="3"/>
  <c r="G10" i="3"/>
  <c r="F29" i="10" l="1"/>
  <c r="F19" i="3"/>
  <c r="F24" i="3"/>
  <c r="F21" i="3"/>
  <c r="F20" i="3" s="1"/>
  <c r="E24" i="3"/>
  <c r="E20" i="3" s="1"/>
  <c r="E19" i="3" s="1"/>
  <c r="E21" i="3"/>
  <c r="E32" i="3"/>
  <c r="E10" i="7"/>
  <c r="E9" i="7" s="1"/>
  <c r="E17" i="7"/>
  <c r="E16" i="7" s="1"/>
  <c r="F10" i="7"/>
  <c r="F9" i="7" s="1"/>
  <c r="F17" i="7"/>
  <c r="F16" i="7" s="1"/>
  <c r="E8" i="7" l="1"/>
  <c r="C13" i="2"/>
  <c r="G22" i="10" l="1"/>
  <c r="H22" i="10"/>
  <c r="H29" i="10" s="1"/>
  <c r="I22" i="10"/>
  <c r="I28" i="10" s="1"/>
  <c r="F21" i="10"/>
  <c r="G21" i="10"/>
  <c r="H21" i="10"/>
  <c r="I21" i="10"/>
  <c r="F37" i="10"/>
  <c r="G34" i="10" s="1"/>
  <c r="G37" i="10" s="1"/>
</calcChain>
</file>

<file path=xl/sharedStrings.xml><?xml version="1.0" encoding="utf-8"?>
<sst xmlns="http://schemas.openxmlformats.org/spreadsheetml/2006/main" count="262" uniqueCount="154">
  <si>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</si>
  <si>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</si>
  <si>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</si>
  <si>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</si>
  <si>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</si>
  <si>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</si>
  <si>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</si>
  <si>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Naziv rashoda</t>
  </si>
  <si>
    <t>Rashodi poslovanja</t>
  </si>
  <si>
    <t>Rashodi za zaposlene</t>
  </si>
  <si>
    <t>Rashodi za nabavu nefinancijske imovine</t>
  </si>
  <si>
    <t>II. POSEBNI DIO</t>
  </si>
  <si>
    <t>I. OPĆI DIO</t>
  </si>
  <si>
    <t>Šifra</t>
  </si>
  <si>
    <t>Materijalni rashodi</t>
  </si>
  <si>
    <t>A) SAŽETAK RAČUNA PRIHODA I RASHODA</t>
  </si>
  <si>
    <t>B)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</si>
  <si>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</si>
  <si>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</si>
  <si>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</si>
  <si>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</si>
  <si>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</si>
  <si>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</si>
  <si>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</si>
  <si>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</si>
  <si>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</si>
  <si>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</si>
  <si>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</si>
  <si>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</si>
  <si>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</si>
  <si>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</si>
  <si>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</si>
  <si>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JU ŠPORTSKI OBJEKTI TROGIR</t>
  </si>
  <si>
    <t>FINANCIJSKOG PLANA</t>
  </si>
  <si>
    <t>PRIHODI POSLOVANJA</t>
  </si>
  <si>
    <t>Prihodi upravnih pristojbi</t>
  </si>
  <si>
    <t>Izvor</t>
  </si>
  <si>
    <t>3.2.</t>
  </si>
  <si>
    <t>1.1.</t>
  </si>
  <si>
    <t>Prihodi od izvršenih usluga</t>
  </si>
  <si>
    <t>Prihodi iz JLPS za rashode poslovanja</t>
  </si>
  <si>
    <t>RASHODI POSLOVANJA</t>
  </si>
  <si>
    <t>Vlastiti prihodi</t>
  </si>
  <si>
    <t>Opći prihodi i primici</t>
  </si>
  <si>
    <t>Financijski rashodi</t>
  </si>
  <si>
    <t>Dugotrajna imovina</t>
  </si>
  <si>
    <t xml:space="preserve"> </t>
  </si>
  <si>
    <t>Glava 2103</t>
  </si>
  <si>
    <t>Program 1203</t>
  </si>
  <si>
    <t>Aktivnost A100007</t>
  </si>
  <si>
    <t>ŠPORTSKI OBJEKTI TROGIR</t>
  </si>
  <si>
    <t>ŠPORT I TEHNIČKA KULTURA</t>
  </si>
  <si>
    <t>REDOVNA DJELATNOST</t>
  </si>
  <si>
    <t>IZVOR 1.1.</t>
  </si>
  <si>
    <t>Izvor        1.1.</t>
  </si>
  <si>
    <t>Izvor         3.2.</t>
  </si>
  <si>
    <t>Rashodi za nabavu dugotrajne imovine</t>
  </si>
  <si>
    <t>Nabava nove dugotrajne imovine</t>
  </si>
  <si>
    <t>Program 1609</t>
  </si>
  <si>
    <t>Upravljanje imovinom</t>
  </si>
  <si>
    <t>Održavanje imovine dobivene na korištenje</t>
  </si>
  <si>
    <t>Stupac2</t>
  </si>
  <si>
    <t>Stupac3</t>
  </si>
  <si>
    <t>ŠIFRA</t>
  </si>
  <si>
    <t>NAZIV</t>
  </si>
  <si>
    <t>VLASTITI PRIHODI</t>
  </si>
  <si>
    <t>IZVOR 3.2.</t>
  </si>
  <si>
    <t>GLAVA 02103</t>
  </si>
  <si>
    <t>PROGRAM 1203</t>
  </si>
  <si>
    <t>AKTIVNOST A100007</t>
  </si>
  <si>
    <t>Plaće redovan rad</t>
  </si>
  <si>
    <t>Ostali rashodi za zaposlene</t>
  </si>
  <si>
    <t>Doprinosi na plaću</t>
  </si>
  <si>
    <t>Zdrastveno osiguranje</t>
  </si>
  <si>
    <t>Naknade troškova zaposlenih</t>
  </si>
  <si>
    <t>Naknade za prijevoz zaposlenih</t>
  </si>
  <si>
    <t>Stručno usavršavanje zaposlenih</t>
  </si>
  <si>
    <t>Rashodi za materijal i energiju</t>
  </si>
  <si>
    <t>Uredski i ostali materijal</t>
  </si>
  <si>
    <t>Energija-gorivo</t>
  </si>
  <si>
    <t>Sitan inventar</t>
  </si>
  <si>
    <t>Rashodi za usluge</t>
  </si>
  <si>
    <t>Usluge tekućeg i inv.održavanja</t>
  </si>
  <si>
    <t>Komunalne usluge</t>
  </si>
  <si>
    <t>Zdrastvene usluge</t>
  </si>
  <si>
    <t>Intelektualne usluge</t>
  </si>
  <si>
    <t>Premije osiguranja</t>
  </si>
  <si>
    <t>Bankarske usluge i platni promet</t>
  </si>
  <si>
    <t>Rashodi za nabavu dugotr.imovine</t>
  </si>
  <si>
    <t>Postrojenja i oprema</t>
  </si>
  <si>
    <t>Uređaji,oprema za posebne namjene</t>
  </si>
  <si>
    <t>PROGRAM 1609</t>
  </si>
  <si>
    <t>UPRAVLJANJE IMOVINOM</t>
  </si>
  <si>
    <t>ODRŽAVANJE IMOVINE NA KORIŠTENJU</t>
  </si>
  <si>
    <t>ŠPORTSKI OBJEKTI</t>
  </si>
  <si>
    <t>2024.</t>
  </si>
  <si>
    <t>Stupac22</t>
  </si>
  <si>
    <t>TEKUĆI PROJEKT T100076</t>
  </si>
  <si>
    <t>KAPITALNI PROJEKT K100085</t>
  </si>
  <si>
    <t>NABAVA VOZILA</t>
  </si>
  <si>
    <t>Cestovna prijevozna sredstva</t>
  </si>
  <si>
    <t>Prijevozna sredstva u cestovnom prometu</t>
  </si>
  <si>
    <t>PROGRAM 1604</t>
  </si>
  <si>
    <t>INVESTICIJE U GRADITELJSTVU</t>
  </si>
  <si>
    <t>KAPITALNI PROJEKT K100096</t>
  </si>
  <si>
    <t>IZGRADNJA DJEČJEG IGRALIŠTA U KRTINAMA</t>
  </si>
  <si>
    <t>Građevinski objekti</t>
  </si>
  <si>
    <t xml:space="preserve">Izgradnja dječjeg igrališta   </t>
  </si>
  <si>
    <t>Računalne usluge</t>
  </si>
  <si>
    <t>Izvršenje 2022.</t>
  </si>
  <si>
    <t>Plan 2023.</t>
  </si>
  <si>
    <t>Tekući plan 2024.</t>
  </si>
  <si>
    <t>Tekući plan 2024..</t>
  </si>
  <si>
    <t>ZA 2024.</t>
  </si>
  <si>
    <t>Kapitalni projekt K100085</t>
  </si>
  <si>
    <t>Izvor   1.1.</t>
  </si>
  <si>
    <t>Cestovna prijevoza sredstva</t>
  </si>
  <si>
    <t>Program 1604</t>
  </si>
  <si>
    <t>Kapitalni projekt K100096</t>
  </si>
  <si>
    <t>Izvor      1.1.</t>
  </si>
  <si>
    <t>Tekući projekt T1000076</t>
  </si>
  <si>
    <t>TEKUĆI PLAN</t>
  </si>
  <si>
    <t>GLAVNI PROGRAM  G06</t>
  </si>
  <si>
    <t>GOSPODARENJE PROSTOROM</t>
  </si>
  <si>
    <t>NOVI PLAN</t>
  </si>
  <si>
    <t>III</t>
  </si>
  <si>
    <t>DOPUNA PLANA</t>
  </si>
  <si>
    <t xml:space="preserve">RAČUNA </t>
  </si>
  <si>
    <t>GLAVA</t>
  </si>
  <si>
    <t>PROGRAM</t>
  </si>
  <si>
    <t xml:space="preserve">AKTIVNOST           </t>
  </si>
  <si>
    <t>Rashodi za nabavu neproizvedene imovine</t>
  </si>
  <si>
    <t>Nematerijalna imovina</t>
  </si>
  <si>
    <t>Ostala prava</t>
  </si>
  <si>
    <t>III IZMJENA I</t>
  </si>
  <si>
    <t>III. IZMJENA I DOPUNA FINANCIJSKOG PLANA 2024.</t>
  </si>
  <si>
    <t>Materijal i dijelovi za tekuće održavanje</t>
  </si>
  <si>
    <t>Telefon, pošta i dr.</t>
  </si>
  <si>
    <t>Usluge promidžbe i informiranja</t>
  </si>
  <si>
    <t>Ostale usluge</t>
  </si>
  <si>
    <t>Ostali nespomenuti rashodi poslovanja</t>
  </si>
  <si>
    <t>Naknade za rad pretstavničkih vijeća i dr.</t>
  </si>
  <si>
    <t>Reprezentacija</t>
  </si>
  <si>
    <t>Usluge banaka i platni promet</t>
  </si>
  <si>
    <t>GLAVNI PROGRAM G06</t>
  </si>
  <si>
    <t>Rashodi za nabavu neproizvedene dug.imovin</t>
  </si>
  <si>
    <t>IZGRADNJA DJEČJEG IGRALIŠTA KRTINE</t>
  </si>
  <si>
    <t>III.Izmjena plana 2024.</t>
  </si>
  <si>
    <t>III:Izmjena plana 2024.</t>
  </si>
  <si>
    <t>III. IZMJENE I DOPUNE FINANCIJSKOG</t>
  </si>
  <si>
    <t>PLANA 2024.</t>
  </si>
  <si>
    <t>Rashodi za nabavu neproizvedene dug.imovine</t>
  </si>
  <si>
    <t>III izmjena plana 2024.</t>
  </si>
  <si>
    <t>III.IZMJENA I DOPUNA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</si>
</sst>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269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3" fontId="6" fillId="3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8" fillId="4" borderId="1" xfId="1" quotePrefix="1" applyFont="1" applyFill="1" applyBorder="1" applyAlignment="1">
      <alignment horizontal="right"/>
    </xf>
    <xf numFmtId="43" fontId="8" fillId="3" borderId="1" xfId="1" quotePrefix="1" applyFont="1" applyFill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6" fillId="4" borderId="6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7" fillId="2" borderId="10" xfId="0" applyNumberFormat="1" applyFont="1" applyFill="1" applyBorder="1" applyAlignment="1" applyProtection="1">
      <alignment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5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center" vertical="center" wrapText="1"/>
    </xf>
    <xf numFmtId="0" fontId="8" fillId="5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 applyProtection="1">
      <alignment horizontal="center" vertical="center"/>
    </xf>
    <xf numFmtId="0" fontId="8" fillId="4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horizontal="center" vertical="center"/>
    </xf>
    <xf numFmtId="43" fontId="6" fillId="5" borderId="4" xfId="1" applyFont="1" applyFill="1" applyBorder="1" applyAlignment="1">
      <alignment horizontal="right"/>
    </xf>
    <xf numFmtId="43" fontId="6" fillId="5" borderId="3" xfId="1" applyFont="1" applyFill="1" applyBorder="1" applyAlignment="1">
      <alignment horizontal="right"/>
    </xf>
    <xf numFmtId="43" fontId="6" fillId="5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43" fontId="3" fillId="2" borderId="9" xfId="1" applyFont="1" applyFill="1" applyBorder="1" applyAlignment="1">
      <alignment horizontal="right"/>
    </xf>
    <xf numFmtId="43" fontId="3" fillId="2" borderId="10" xfId="1" applyFont="1" applyFill="1" applyBorder="1" applyAlignment="1">
      <alignment horizontal="right"/>
    </xf>
    <xf numFmtId="43" fontId="3" fillId="2" borderId="11" xfId="1" applyFont="1" applyFill="1" applyBorder="1" applyAlignment="1">
      <alignment horizontal="right"/>
    </xf>
    <xf numFmtId="43" fontId="6" fillId="4" borderId="4" xfId="1" applyFont="1" applyFill="1" applyBorder="1" applyAlignment="1">
      <alignment horizontal="right"/>
    </xf>
    <xf numFmtId="43" fontId="6" fillId="4" borderId="9" xfId="1" applyFont="1" applyFill="1" applyBorder="1" applyAlignment="1">
      <alignment horizontal="right"/>
    </xf>
    <xf numFmtId="43" fontId="6" fillId="4" borderId="3" xfId="1" applyFont="1" applyFill="1" applyBorder="1" applyAlignment="1">
      <alignment horizontal="right"/>
    </xf>
    <xf numFmtId="43" fontId="6" fillId="4" borderId="10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4" borderId="9" xfId="0" applyNumberFormat="1" applyFont="1" applyFill="1" applyBorder="1" applyAlignment="1" applyProtection="1">
      <alignment horizontal="left" vertical="center" wrapText="1" indent="1"/>
    </xf>
    <xf numFmtId="0" fontId="6" fillId="4" borderId="9" xfId="0" applyNumberFormat="1" applyFont="1" applyFill="1" applyBorder="1" applyAlignment="1" applyProtection="1">
      <alignment horizontal="left" vertical="center" wrapText="1"/>
    </xf>
    <xf numFmtId="0" fontId="1" fillId="4" borderId="1" xfId="0" applyFont="1" applyFill="1" applyBorder="1"/>
    <xf numFmtId="0" fontId="6" fillId="4" borderId="2" xfId="0" applyNumberFormat="1" applyFont="1" applyFill="1" applyBorder="1" applyAlignment="1" applyProtection="1">
      <alignment horizontal="right" vertical="center" wrapText="1" indent="1"/>
    </xf>
    <xf numFmtId="0" fontId="6" fillId="4" borderId="3" xfId="0" applyNumberFormat="1" applyFont="1" applyFill="1" applyBorder="1" applyAlignment="1" applyProtection="1">
      <alignment horizontal="left" vertical="center" wrapText="1"/>
    </xf>
    <xf numFmtId="43" fontId="0" fillId="0" borderId="3" xfId="1" applyFont="1" applyBorder="1"/>
    <xf numFmtId="0" fontId="18" fillId="2" borderId="0" xfId="0" applyFont="1" applyFill="1"/>
    <xf numFmtId="0" fontId="1" fillId="0" borderId="10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43" fontId="1" fillId="5" borderId="10" xfId="1" applyFont="1" applyFill="1" applyBorder="1" applyAlignment="1">
      <alignment horizontal="center"/>
    </xf>
    <xf numFmtId="43" fontId="1" fillId="0" borderId="10" xfId="1" applyFont="1" applyBorder="1" applyAlignment="1">
      <alignment horizontal="center"/>
    </xf>
    <xf numFmtId="43" fontId="1" fillId="2" borderId="10" xfId="1" applyFont="1" applyFill="1" applyBorder="1" applyAlignment="1">
      <alignment horizontal="center"/>
    </xf>
    <xf numFmtId="43" fontId="16" fillId="2" borderId="10" xfId="1" applyFont="1" applyFill="1" applyBorder="1" applyAlignment="1">
      <alignment horizontal="center"/>
    </xf>
    <xf numFmtId="0" fontId="1" fillId="0" borderId="0" xfId="0" applyFont="1"/>
    <xf numFmtId="43" fontId="2" fillId="0" borderId="0" xfId="0" applyNumberFormat="1" applyFont="1" applyFill="1" applyBorder="1" applyAlignment="1" applyProtection="1">
      <alignment horizontal="center" vertical="center" wrapText="1"/>
    </xf>
    <xf numFmtId="43" fontId="1" fillId="0" borderId="10" xfId="1" applyFont="1" applyBorder="1" applyAlignment="1">
      <alignment horizontal="left"/>
    </xf>
    <xf numFmtId="43" fontId="0" fillId="2" borderId="10" xfId="1" applyFont="1" applyFill="1" applyBorder="1" applyAlignment="1">
      <alignment horizontal="left"/>
    </xf>
    <xf numFmtId="43" fontId="1" fillId="2" borderId="10" xfId="1" applyFont="1" applyFill="1" applyBorder="1" applyAlignment="1">
      <alignment horizontal="left"/>
    </xf>
    <xf numFmtId="43" fontId="1" fillId="5" borderId="10" xfId="1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43" fontId="1" fillId="6" borderId="3" xfId="1" applyFont="1" applyFill="1" applyBorder="1" applyAlignment="1">
      <alignment horizontal="center"/>
    </xf>
    <xf numFmtId="43" fontId="1" fillId="2" borderId="3" xfId="1" applyFont="1" applyFill="1" applyBorder="1" applyAlignment="1">
      <alignment horizontal="center"/>
    </xf>
    <xf numFmtId="43" fontId="1" fillId="5" borderId="3" xfId="1" applyFont="1" applyFill="1" applyBorder="1" applyAlignment="1">
      <alignment horizontal="center"/>
    </xf>
    <xf numFmtId="43" fontId="16" fillId="2" borderId="3" xfId="1" applyFont="1" applyFill="1" applyBorder="1" applyAlignment="1">
      <alignment horizontal="center"/>
    </xf>
    <xf numFmtId="0" fontId="19" fillId="0" borderId="0" xfId="0" applyFont="1"/>
    <xf numFmtId="0" fontId="0" fillId="0" borderId="16" xfId="0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6" fillId="2" borderId="3" xfId="1" applyFont="1" applyFill="1" applyBorder="1" applyAlignment="1">
      <alignment horizontal="right"/>
    </xf>
    <xf numFmtId="0" fontId="3" fillId="2" borderId="17" xfId="0" applyNumberFormat="1" applyFont="1" applyFill="1" applyBorder="1" applyAlignment="1" applyProtection="1">
      <alignment horizontal="left" vertical="center" wrapText="1" indent="1"/>
    </xf>
    <xf numFmtId="0" fontId="6" fillId="2" borderId="9" xfId="0" applyNumberFormat="1" applyFont="1" applyFill="1" applyBorder="1" applyAlignment="1" applyProtection="1">
      <alignment horizontal="left" vertical="center" wrapText="1" inden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3" fontId="1" fillId="0" borderId="3" xfId="1" applyFont="1" applyBorder="1"/>
    <xf numFmtId="0" fontId="6" fillId="5" borderId="9" xfId="0" applyNumberFormat="1" applyFont="1" applyFill="1" applyBorder="1" applyAlignment="1" applyProtection="1">
      <alignment horizontal="left" vertical="center" wrapText="1"/>
    </xf>
    <xf numFmtId="0" fontId="22" fillId="4" borderId="17" xfId="0" applyNumberFormat="1" applyFont="1" applyFill="1" applyBorder="1" applyAlignment="1" applyProtection="1">
      <alignment horizontal="left" vertical="center" wrapText="1" indent="1"/>
    </xf>
    <xf numFmtId="0" fontId="21" fillId="4" borderId="9" xfId="0" applyNumberFormat="1" applyFont="1" applyFill="1" applyBorder="1" applyAlignment="1" applyProtection="1">
      <alignment horizontal="left" vertical="center" wrapText="1" indent="1"/>
    </xf>
    <xf numFmtId="0" fontId="3" fillId="4" borderId="17" xfId="0" applyNumberFormat="1" applyFont="1" applyFill="1" applyBorder="1" applyAlignment="1" applyProtection="1">
      <alignment horizontal="left" vertical="center" wrapText="1" indent="1"/>
    </xf>
    <xf numFmtId="0" fontId="3" fillId="5" borderId="17" xfId="0" applyNumberFormat="1" applyFont="1" applyFill="1" applyBorder="1" applyAlignment="1" applyProtection="1">
      <alignment horizontal="left" vertical="center" wrapText="1" indent="1"/>
    </xf>
    <xf numFmtId="0" fontId="6" fillId="5" borderId="9" xfId="0" applyNumberFormat="1" applyFont="1" applyFill="1" applyBorder="1" applyAlignment="1" applyProtection="1">
      <alignment horizontal="left" vertical="center" wrapText="1" indent="1"/>
    </xf>
    <xf numFmtId="0" fontId="24" fillId="5" borderId="3" xfId="0" applyFont="1" applyFill="1" applyBorder="1"/>
    <xf numFmtId="0" fontId="24" fillId="5" borderId="3" xfId="0" applyFont="1" applyFill="1" applyBorder="1" applyAlignment="1">
      <alignment horizontal="center"/>
    </xf>
    <xf numFmtId="0" fontId="6" fillId="4" borderId="4" xfId="0" applyNumberFormat="1" applyFont="1" applyFill="1" applyBorder="1" applyAlignment="1" applyProtection="1">
      <alignment horizontal="left" vertical="center" wrapText="1" indent="1"/>
    </xf>
    <xf numFmtId="0" fontId="6" fillId="4" borderId="17" xfId="0" applyNumberFormat="1" applyFont="1" applyFill="1" applyBorder="1" applyAlignment="1" applyProtection="1">
      <alignment horizontal="right" vertical="center" wrapText="1" indent="1"/>
    </xf>
    <xf numFmtId="0" fontId="6" fillId="4" borderId="3" xfId="0" applyNumberFormat="1" applyFont="1" applyFill="1" applyBorder="1" applyAlignment="1" applyProtection="1">
      <alignment horizontal="right" vertical="center" wrapText="1" indent="1"/>
    </xf>
    <xf numFmtId="0" fontId="6" fillId="5" borderId="3" xfId="0" applyNumberFormat="1" applyFont="1" applyFill="1" applyBorder="1" applyAlignment="1" applyProtection="1">
      <alignment horizontal="left" vertical="center" wrapText="1" inden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vertical="center" wrapText="1"/>
    </xf>
    <xf numFmtId="0" fontId="6" fillId="5" borderId="3" xfId="0" applyNumberFormat="1" applyFont="1" applyFill="1" applyBorder="1" applyAlignment="1" applyProtection="1">
      <alignment vertical="center" wrapText="1"/>
    </xf>
    <xf numFmtId="0" fontId="24" fillId="4" borderId="7" xfId="0" applyFont="1" applyFill="1" applyBorder="1" applyAlignment="1">
      <alignment horizontal="center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23" fillId="0" borderId="3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left"/>
    </xf>
    <xf numFmtId="43" fontId="0" fillId="2" borderId="12" xfId="1" applyFont="1" applyFill="1" applyBorder="1" applyAlignment="1">
      <alignment horizontal="left"/>
    </xf>
    <xf numFmtId="43" fontId="6" fillId="5" borderId="9" xfId="1" applyFont="1" applyFill="1" applyBorder="1" applyAlignment="1">
      <alignment horizontal="right"/>
    </xf>
    <xf numFmtId="43" fontId="6" fillId="5" borderId="10" xfId="1" applyFont="1" applyFill="1" applyBorder="1" applyAlignment="1">
      <alignment horizontal="right"/>
    </xf>
    <xf numFmtId="43" fontId="6" fillId="2" borderId="9" xfId="1" applyFont="1" applyFill="1" applyBorder="1" applyAlignment="1">
      <alignment horizontal="right"/>
    </xf>
    <xf numFmtId="43" fontId="6" fillId="2" borderId="10" xfId="1" applyFont="1" applyFill="1" applyBorder="1" applyAlignment="1">
      <alignment horizontal="right"/>
    </xf>
    <xf numFmtId="43" fontId="24" fillId="5" borderId="3" xfId="1" applyFont="1" applyFill="1" applyBorder="1"/>
    <xf numFmtId="43" fontId="6" fillId="0" borderId="4" xfId="1" applyFont="1" applyFill="1" applyBorder="1" applyAlignment="1" applyProtection="1">
      <alignment vertical="center" wrapText="1"/>
    </xf>
    <xf numFmtId="43" fontId="6" fillId="0" borderId="3" xfId="1" applyFont="1" applyFill="1" applyBorder="1" applyAlignment="1" applyProtection="1">
      <alignment horizontal="left" vertical="center" wrapText="1"/>
    </xf>
    <xf numFmtId="43" fontId="6" fillId="0" borderId="3" xfId="1" applyFont="1" applyFill="1" applyBorder="1" applyAlignment="1" applyProtection="1">
      <alignment vertical="center" wrapText="1"/>
    </xf>
    <xf numFmtId="43" fontId="6" fillId="4" borderId="4" xfId="1" applyFont="1" applyFill="1" applyBorder="1" applyAlignment="1" applyProtection="1">
      <alignment vertical="center" wrapText="1"/>
    </xf>
    <xf numFmtId="43" fontId="6" fillId="4" borderId="3" xfId="1" applyFont="1" applyFill="1" applyBorder="1" applyAlignment="1" applyProtection="1">
      <alignment horizontal="left" vertical="center" wrapText="1"/>
    </xf>
    <xf numFmtId="43" fontId="6" fillId="4" borderId="3" xfId="1" applyFont="1" applyFill="1" applyBorder="1" applyAlignment="1" applyProtection="1">
      <alignment vertical="center" wrapText="1"/>
    </xf>
    <xf numFmtId="43" fontId="6" fillId="4" borderId="1" xfId="1" applyFont="1" applyFill="1" applyBorder="1" applyAlignment="1" applyProtection="1">
      <alignment vertical="center" wrapText="1"/>
    </xf>
    <xf numFmtId="43" fontId="6" fillId="3" borderId="1" xfId="1" quotePrefix="1" applyFont="1" applyFill="1" applyBorder="1" applyAlignment="1">
      <alignment horizontal="right"/>
    </xf>
    <xf numFmtId="0" fontId="1" fillId="0" borderId="0" xfId="0" applyFont="1" applyBorder="1"/>
    <xf numFmtId="0" fontId="18" fillId="2" borderId="0" xfId="0" applyFont="1" applyFill="1" applyBorder="1"/>
    <xf numFmtId="0" fontId="0" fillId="0" borderId="0" xfId="0" applyBorder="1"/>
    <xf numFmtId="0" fontId="1" fillId="5" borderId="12" xfId="0" applyFont="1" applyFill="1" applyBorder="1" applyAlignment="1">
      <alignment horizontal="center"/>
    </xf>
    <xf numFmtId="43" fontId="1" fillId="5" borderId="12" xfId="1" applyFont="1" applyFill="1" applyBorder="1" applyAlignment="1">
      <alignment horizontal="center"/>
    </xf>
    <xf numFmtId="43" fontId="1" fillId="5" borderId="7" xfId="1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43" fontId="1" fillId="6" borderId="10" xfId="1" applyFont="1" applyFill="1" applyBorder="1" applyAlignment="1">
      <alignment horizontal="left"/>
    </xf>
    <xf numFmtId="43" fontId="1" fillId="6" borderId="10" xfId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9" fillId="2" borderId="0" xfId="0" applyFont="1" applyFill="1"/>
    <xf numFmtId="0" fontId="3" fillId="2" borderId="3" xfId="0" applyNumberFormat="1" applyFont="1" applyFill="1" applyBorder="1" applyAlignment="1" applyProtection="1">
      <alignment horizontal="center" vertical="center" wrapText="1"/>
    </xf>
    <xf numFmtId="43" fontId="16" fillId="5" borderId="10" xfId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3" fontId="1" fillId="4" borderId="10" xfId="1" applyFont="1" applyFill="1" applyBorder="1" applyAlignment="1">
      <alignment horizontal="left"/>
    </xf>
    <xf numFmtId="43" fontId="1" fillId="4" borderId="3" xfId="1" applyFont="1" applyFill="1" applyBorder="1" applyAlignment="1">
      <alignment horizontal="center"/>
    </xf>
    <xf numFmtId="43" fontId="1" fillId="4" borderId="10" xfId="1" applyFont="1" applyFill="1" applyBorder="1" applyAlignment="1">
      <alignment horizontal="center"/>
    </xf>
    <xf numFmtId="43" fontId="16" fillId="5" borderId="3" xfId="1" applyFont="1" applyFill="1" applyBorder="1" applyAlignment="1">
      <alignment horizontal="center"/>
    </xf>
    <xf numFmtId="43" fontId="16" fillId="2" borderId="16" xfId="1" applyFont="1" applyFill="1" applyBorder="1" applyAlignment="1">
      <alignment horizontal="center"/>
    </xf>
    <xf numFmtId="0" fontId="6" fillId="4" borderId="17" xfId="0" applyNumberFormat="1" applyFont="1" applyFill="1" applyBorder="1" applyAlignment="1" applyProtection="1">
      <alignment horizontal="left" vertical="center" wrapText="1" inden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NumberFormat="1" applyFont="1" applyFill="1" applyBorder="1" applyAlignment="1" applyProtection="1">
      <alignment horizontal="center" vertical="center" wrapText="1"/>
    </xf>
    <xf numFmtId="0" fontId="3" fillId="5" borderId="9" xfId="0" applyNumberFormat="1" applyFont="1" applyFill="1" applyBorder="1" applyAlignment="1" applyProtection="1">
      <alignment horizontal="left" vertical="center" wrapText="1" indent="1"/>
    </xf>
    <xf numFmtId="0" fontId="3" fillId="5" borderId="9" xfId="0" applyNumberFormat="1" applyFont="1" applyFill="1" applyBorder="1" applyAlignment="1" applyProtection="1">
      <alignment horizontal="left" vertical="center" wrapText="1"/>
    </xf>
    <xf numFmtId="43" fontId="3" fillId="5" borderId="9" xfId="1" applyFont="1" applyFill="1" applyBorder="1" applyAlignment="1">
      <alignment horizontal="right"/>
    </xf>
    <xf numFmtId="43" fontId="3" fillId="5" borderId="10" xfId="1" applyFont="1" applyFill="1" applyBorder="1" applyAlignment="1">
      <alignment horizontal="right"/>
    </xf>
    <xf numFmtId="43" fontId="6" fillId="7" borderId="3" xfId="1" applyFont="1" applyFill="1" applyBorder="1" applyAlignment="1">
      <alignment horizontal="right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0" applyNumberFormat="1" applyFont="1" applyFill="1" applyBorder="1" applyAlignment="1" applyProtection="1">
      <alignment horizontal="center" vertical="center"/>
    </xf>
    <xf numFmtId="0" fontId="8" fillId="6" borderId="3" xfId="0" applyNumberFormat="1" applyFont="1" applyFill="1" applyBorder="1" applyAlignment="1" applyProtection="1">
      <alignment vertical="center" wrapText="1"/>
    </xf>
    <xf numFmtId="43" fontId="6" fillId="6" borderId="4" xfId="1" applyFont="1" applyFill="1" applyBorder="1" applyAlignment="1">
      <alignment horizontal="right"/>
    </xf>
    <xf numFmtId="43" fontId="6" fillId="6" borderId="3" xfId="1" applyFont="1" applyFill="1" applyBorder="1" applyAlignment="1">
      <alignment horizontal="right"/>
    </xf>
    <xf numFmtId="43" fontId="6" fillId="6" borderId="1" xfId="1" applyFont="1" applyFill="1" applyBorder="1" applyAlignment="1">
      <alignment horizontal="right"/>
    </xf>
    <xf numFmtId="43" fontId="8" fillId="4" borderId="1" xfId="1" quotePrefix="1" applyFont="1" applyFill="1" applyBorder="1" applyAlignment="1">
      <alignment horizontal="center"/>
    </xf>
    <xf numFmtId="43" fontId="8" fillId="3" borderId="1" xfId="1" quotePrefix="1" applyFont="1" applyFill="1" applyBorder="1" applyAlignment="1">
      <alignment horizontal="center"/>
    </xf>
    <xf numFmtId="43" fontId="6" fillId="3" borderId="3" xfId="1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quotePrefix="1" applyNumberFormat="1" applyFont="1" applyFill="1" applyBorder="1" applyAlignment="1" applyProtection="1">
      <alignment horizontal="left" vertical="center" wrapText="1"/>
    </xf>
    <xf numFmtId="0" fontId="8" fillId="3" borderId="4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2" xfId="0" quotePrefix="1" applyFont="1" applyFill="1" applyBorder="1" applyAlignment="1">
      <alignment horizontal="left" vertical="center"/>
    </xf>
    <xf numFmtId="0" fontId="8" fillId="0" borderId="4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horizontal="left" vertical="center" wrapText="1"/>
    </xf>
    <xf numFmtId="0" fontId="8" fillId="0" borderId="4" xfId="0" quotePrefix="1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 applyProtection="1">
      <alignment horizontal="left" vertical="center" wrapText="1"/>
    </xf>
    <xf numFmtId="0" fontId="17" fillId="4" borderId="4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Zarez" xfId="1" builtinId="3"/>
  </cellStyles>
  <dxfs count="18"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ica1" displayName="Tablica1" ref="A18:H34" totalsRowShown="0" headerRowDxfId="17" headerRowBorderDxfId="16" tableBorderDxfId="15" totalsRowBorderDxfId="14">
  <autoFilter ref="A18:H34"/>
  <tableColumns count="8">
    <tableColumn id="1" name="Razred" dataDxfId="13"/>
    <tableColumn id="2" name="Skupina" dataDxfId="12"/>
    <tableColumn id="3" name="Izvor" dataDxfId="11"/>
    <tableColumn id="4" name="Naziv rashoda" dataDxfId="10"/>
    <tableColumn id="5" name="Izvršenje 2022." dataDxfId="9" dataCellStyle="Zarez"/>
    <tableColumn id="6" name="Plan 2023." dataDxfId="8" dataCellStyle="Zarez"/>
    <tableColumn id="7" name="Tekući plan 2024.." dataDxfId="7" dataCellStyle="Zarez"/>
    <tableColumn id="8" name="III:Izmjena plana 2024." dataDxfId="6" dataCellStyle="Zare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ica5" displayName="Tablica5" ref="A4:E86" totalsRowShown="0" headerRowDxfId="5" dataDxfId="4">
  <autoFilter ref="A4:E86"/>
  <tableColumns count="5">
    <tableColumn id="1" name="ŠIFRA" dataDxfId="3"/>
    <tableColumn id="2" name="Stupac2" dataDxfId="2"/>
    <tableColumn id="8" name="Stupac22"/>
    <tableColumn id="3" name="Stupac3" dataDxfId="1"/>
    <tableColumn id="4" name="III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I30" sqref="I30"/>
    </sheetView>
  </sheetViews>
  <sheetFormatPr defaultRowHeight="14.4" x14ac:dyDescent="0.3"/>
  <cols>
    <col min="5" max="9" width="25.33203125" customWidth="1"/>
  </cols>
  <sheetData>
    <row r="1" spans="1:9" ht="42" customHeight="1" x14ac:dyDescent="0.3">
      <c r="A1" s="245" t="s">
        <v>32</v>
      </c>
      <c r="B1" s="245"/>
      <c r="C1" s="245"/>
      <c r="D1" s="245"/>
      <c r="E1" s="245"/>
      <c r="F1" s="245"/>
      <c r="G1" s="245"/>
      <c r="H1" s="245"/>
      <c r="I1" s="245"/>
    </row>
    <row r="2" spans="1:9" ht="31.2" x14ac:dyDescent="0.3">
      <c r="A2" s="16"/>
      <c r="B2" s="16"/>
      <c r="C2" s="16"/>
      <c r="D2" s="16"/>
      <c r="E2" s="16"/>
      <c r="F2" s="41" t="s">
        <v>153</v>
      </c>
      <c r="G2" s="41" t="s">
        <v>33</v>
      </c>
      <c r="H2" s="43" t="s">
        <v>113</v>
      </c>
      <c r="I2" s="16"/>
    </row>
    <row r="3" spans="1:9" ht="15.6" customHeight="1" x14ac:dyDescent="0.3">
      <c r="A3" s="234" t="s">
        <v>12</v>
      </c>
      <c r="B3" s="234"/>
      <c r="C3" s="234"/>
      <c r="D3" s="234"/>
      <c r="E3" s="234"/>
      <c r="F3" s="234"/>
      <c r="G3" s="234"/>
      <c r="H3" s="234"/>
      <c r="I3" s="234"/>
    </row>
    <row r="4" spans="1:9" ht="17.399999999999999" x14ac:dyDescent="0.3">
      <c r="A4" s="16"/>
      <c r="B4" s="16"/>
      <c r="C4" s="16"/>
      <c r="D4" s="16"/>
      <c r="E4" s="16"/>
      <c r="F4" s="16"/>
      <c r="G4" s="16"/>
      <c r="H4" s="16"/>
      <c r="I4" s="5"/>
    </row>
    <row r="5" spans="1:9" ht="15.6" customHeight="1" x14ac:dyDescent="0.3">
      <c r="A5" s="234" t="s">
        <v>15</v>
      </c>
      <c r="B5" s="234"/>
      <c r="C5" s="234"/>
      <c r="D5" s="234"/>
      <c r="E5" s="234"/>
      <c r="F5" s="234"/>
      <c r="G5" s="234"/>
      <c r="H5" s="234"/>
      <c r="I5" s="234"/>
    </row>
    <row r="6" spans="1:9" ht="17.399999999999999" x14ac:dyDescent="0.3">
      <c r="A6" s="1"/>
      <c r="B6" s="2"/>
      <c r="C6" s="2"/>
      <c r="D6" s="2"/>
      <c r="E6" s="6"/>
      <c r="F6" s="7"/>
      <c r="G6" s="7"/>
      <c r="H6" s="7"/>
      <c r="I6" s="7"/>
    </row>
    <row r="7" spans="1:9" x14ac:dyDescent="0.3">
      <c r="A7" s="18"/>
      <c r="B7" s="19"/>
      <c r="C7" s="19"/>
      <c r="D7" s="20"/>
      <c r="E7" s="21"/>
      <c r="F7" s="3" t="s">
        <v>109</v>
      </c>
      <c r="G7" s="3" t="s">
        <v>110</v>
      </c>
      <c r="H7" s="3" t="s">
        <v>111</v>
      </c>
      <c r="I7" s="3" t="s">
        <v>147</v>
      </c>
    </row>
    <row r="8" spans="1:9" ht="14.4" customHeight="1" x14ac:dyDescent="0.3">
      <c r="A8" s="238" t="s">
        <v>0</v>
      </c>
      <c r="B8" s="239"/>
      <c r="C8" s="239"/>
      <c r="D8" s="239"/>
      <c r="E8" s="240"/>
      <c r="F8" s="46">
        <v>336292.08</v>
      </c>
      <c r="G8" s="46">
        <v>372877</v>
      </c>
      <c r="H8" s="46">
        <v>918660</v>
      </c>
      <c r="I8" s="46">
        <v>922260</v>
      </c>
    </row>
    <row r="9" spans="1:9" ht="14.4" customHeight="1" x14ac:dyDescent="0.3">
      <c r="A9" s="246" t="s">
        <v>17</v>
      </c>
      <c r="B9" s="247"/>
      <c r="C9" s="247"/>
      <c r="D9" s="247"/>
      <c r="E9" s="248"/>
      <c r="F9" s="47">
        <v>336292.08</v>
      </c>
      <c r="G9" s="47">
        <v>372877</v>
      </c>
      <c r="H9" s="47">
        <v>918660</v>
      </c>
      <c r="I9" s="47">
        <v>918660</v>
      </c>
    </row>
    <row r="10" spans="1:9" x14ac:dyDescent="0.3">
      <c r="A10" s="249" t="s">
        <v>18</v>
      </c>
      <c r="B10" s="250"/>
      <c r="C10" s="250"/>
      <c r="D10" s="250"/>
      <c r="E10" s="251"/>
      <c r="F10" s="47"/>
      <c r="G10" s="47"/>
      <c r="H10" s="47"/>
      <c r="I10" s="47"/>
    </row>
    <row r="11" spans="1:9" x14ac:dyDescent="0.3">
      <c r="A11" s="23" t="s">
        <v>1</v>
      </c>
      <c r="B11" s="29"/>
      <c r="C11" s="29"/>
      <c r="D11" s="29"/>
      <c r="E11" s="29"/>
      <c r="F11" s="46">
        <v>330475.96999999997</v>
      </c>
      <c r="G11" s="46">
        <v>372877</v>
      </c>
      <c r="H11" s="46">
        <f>H12+H13</f>
        <v>918660</v>
      </c>
      <c r="I11" s="46">
        <f>I12+I13</f>
        <v>935060</v>
      </c>
    </row>
    <row r="12" spans="1:9" ht="14.4" customHeight="1" x14ac:dyDescent="0.3">
      <c r="A12" s="252" t="s">
        <v>19</v>
      </c>
      <c r="B12" s="253"/>
      <c r="C12" s="253"/>
      <c r="D12" s="253"/>
      <c r="E12" s="254"/>
      <c r="F12" s="47">
        <v>262919.06</v>
      </c>
      <c r="G12" s="47">
        <v>327777</v>
      </c>
      <c r="H12" s="47">
        <v>400460</v>
      </c>
      <c r="I12" s="47">
        <v>416860</v>
      </c>
    </row>
    <row r="13" spans="1:9" x14ac:dyDescent="0.3">
      <c r="A13" s="242" t="s">
        <v>20</v>
      </c>
      <c r="B13" s="243"/>
      <c r="C13" s="243"/>
      <c r="D13" s="243"/>
      <c r="E13" s="244"/>
      <c r="F13" s="48">
        <v>67556.91</v>
      </c>
      <c r="G13" s="48">
        <v>45100</v>
      </c>
      <c r="H13" s="48">
        <v>518200</v>
      </c>
      <c r="I13" s="48">
        <v>518200</v>
      </c>
    </row>
    <row r="14" spans="1:9" ht="14.4" customHeight="1" x14ac:dyDescent="0.3">
      <c r="A14" s="231" t="s">
        <v>24</v>
      </c>
      <c r="B14" s="232"/>
      <c r="C14" s="232"/>
      <c r="D14" s="232"/>
      <c r="E14" s="233"/>
      <c r="F14" s="46">
        <v>5816.11</v>
      </c>
      <c r="G14" s="46">
        <v>0</v>
      </c>
      <c r="H14" s="46"/>
      <c r="I14" s="46">
        <f>I8-I11</f>
        <v>-12800</v>
      </c>
    </row>
    <row r="15" spans="1:9" ht="17.399999999999999" x14ac:dyDescent="0.3">
      <c r="A15" s="16"/>
      <c r="B15" s="14"/>
      <c r="C15" s="14"/>
      <c r="D15" s="14"/>
      <c r="E15" s="14"/>
      <c r="F15" s="14"/>
      <c r="G15" s="14"/>
      <c r="H15" s="15"/>
      <c r="I15" s="15"/>
    </row>
    <row r="16" spans="1:9" ht="15.6" customHeight="1" x14ac:dyDescent="0.3">
      <c r="A16" s="234" t="s">
        <v>16</v>
      </c>
      <c r="B16" s="234"/>
      <c r="C16" s="234"/>
      <c r="D16" s="234"/>
      <c r="E16" s="234"/>
      <c r="F16" s="234"/>
      <c r="G16" s="234"/>
      <c r="H16" s="234"/>
      <c r="I16" s="234"/>
    </row>
    <row r="17" spans="1:9" ht="17.399999999999999" x14ac:dyDescent="0.3">
      <c r="A17" s="16"/>
      <c r="B17" s="14"/>
      <c r="C17" s="14"/>
      <c r="D17" s="14"/>
      <c r="E17" s="14"/>
      <c r="F17" s="14"/>
      <c r="G17" s="14"/>
      <c r="H17" s="15"/>
      <c r="I17" s="15"/>
    </row>
    <row r="18" spans="1:9" x14ac:dyDescent="0.3">
      <c r="A18" s="18"/>
      <c r="B18" s="19"/>
      <c r="C18" s="19"/>
      <c r="D18" s="20"/>
      <c r="E18" s="21"/>
      <c r="F18" s="3" t="s">
        <v>109</v>
      </c>
      <c r="G18" s="3" t="s">
        <v>110</v>
      </c>
      <c r="H18" s="3" t="s">
        <v>111</v>
      </c>
      <c r="I18" s="3" t="s">
        <v>147</v>
      </c>
    </row>
    <row r="19" spans="1:9" x14ac:dyDescent="0.3">
      <c r="A19" s="242" t="s">
        <v>21</v>
      </c>
      <c r="B19" s="243"/>
      <c r="C19" s="243"/>
      <c r="D19" s="243"/>
      <c r="E19" s="244"/>
      <c r="F19" s="30"/>
      <c r="G19" s="30"/>
      <c r="H19" s="30"/>
      <c r="I19" s="30"/>
    </row>
    <row r="20" spans="1:9" x14ac:dyDescent="0.3">
      <c r="A20" s="242" t="s">
        <v>22</v>
      </c>
      <c r="B20" s="243"/>
      <c r="C20" s="243"/>
      <c r="D20" s="243"/>
      <c r="E20" s="244"/>
      <c r="F20" s="30"/>
      <c r="G20" s="30"/>
      <c r="H20" s="30"/>
      <c r="I20" s="30"/>
    </row>
    <row r="21" spans="1:9" ht="14.4" customHeight="1" x14ac:dyDescent="0.3">
      <c r="A21" s="231" t="s">
        <v>2</v>
      </c>
      <c r="B21" s="232"/>
      <c r="C21" s="232"/>
      <c r="D21" s="232"/>
      <c r="E21" s="233"/>
      <c r="F21" s="22">
        <f>F19-F20</f>
        <v>0</v>
      </c>
      <c r="G21" s="22">
        <f t="shared" ref="G21:I21" si="0">G19-G20</f>
        <v>0</v>
      </c>
      <c r="H21" s="22">
        <f t="shared" si="0"/>
        <v>0</v>
      </c>
      <c r="I21" s="22">
        <f t="shared" si="0"/>
        <v>0</v>
      </c>
    </row>
    <row r="22" spans="1:9" ht="14.4" customHeight="1" x14ac:dyDescent="0.3">
      <c r="A22" s="231" t="s">
        <v>25</v>
      </c>
      <c r="B22" s="232"/>
      <c r="C22" s="232"/>
      <c r="D22" s="232"/>
      <c r="E22" s="233"/>
      <c r="F22" s="46"/>
      <c r="G22" s="46">
        <f t="shared" ref="G22:I22" si="1">G14+G21</f>
        <v>0</v>
      </c>
      <c r="H22" s="22">
        <f t="shared" si="1"/>
        <v>0</v>
      </c>
      <c r="I22" s="229">
        <f t="shared" si="1"/>
        <v>-12800</v>
      </c>
    </row>
    <row r="23" spans="1:9" ht="17.399999999999999" x14ac:dyDescent="0.3">
      <c r="A23" s="13"/>
      <c r="B23" s="14"/>
      <c r="C23" s="14"/>
      <c r="D23" s="14"/>
      <c r="E23" s="14"/>
      <c r="F23" s="14"/>
      <c r="G23" s="14"/>
      <c r="H23" s="15"/>
      <c r="I23" s="15"/>
    </row>
    <row r="24" spans="1:9" ht="15.6" customHeight="1" x14ac:dyDescent="0.3">
      <c r="A24" s="234" t="s">
        <v>26</v>
      </c>
      <c r="B24" s="234"/>
      <c r="C24" s="234"/>
      <c r="D24" s="234"/>
      <c r="E24" s="234"/>
      <c r="F24" s="234"/>
      <c r="G24" s="234"/>
      <c r="H24" s="234"/>
      <c r="I24" s="234"/>
    </row>
    <row r="25" spans="1:9" ht="15.6" x14ac:dyDescent="0.3">
      <c r="A25" s="27"/>
      <c r="B25" s="28"/>
      <c r="C25" s="28"/>
      <c r="D25" s="28"/>
      <c r="E25" s="28"/>
      <c r="F25" s="28"/>
      <c r="G25" s="28"/>
      <c r="H25" s="28"/>
      <c r="I25" s="28"/>
    </row>
    <row r="26" spans="1:9" x14ac:dyDescent="0.3">
      <c r="A26" s="18"/>
      <c r="B26" s="19"/>
      <c r="C26" s="19"/>
      <c r="D26" s="20"/>
      <c r="E26" s="21"/>
      <c r="F26" s="3" t="s">
        <v>109</v>
      </c>
      <c r="G26" s="3" t="s">
        <v>110</v>
      </c>
      <c r="H26" s="3" t="s">
        <v>111</v>
      </c>
      <c r="I26" s="3" t="s">
        <v>152</v>
      </c>
    </row>
    <row r="27" spans="1:9" ht="15" customHeight="1" x14ac:dyDescent="0.3">
      <c r="A27" s="235" t="s">
        <v>27</v>
      </c>
      <c r="B27" s="236"/>
      <c r="C27" s="236"/>
      <c r="D27" s="236"/>
      <c r="E27" s="237"/>
      <c r="F27" s="49">
        <v>144.88999999999999</v>
      </c>
      <c r="G27" s="49">
        <v>5961</v>
      </c>
      <c r="H27" s="49">
        <v>2005.78</v>
      </c>
      <c r="I27" s="227">
        <v>2005.78</v>
      </c>
    </row>
    <row r="28" spans="1:9" ht="15" customHeight="1" x14ac:dyDescent="0.3">
      <c r="A28" s="231" t="s">
        <v>28</v>
      </c>
      <c r="B28" s="232"/>
      <c r="C28" s="232"/>
      <c r="D28" s="232"/>
      <c r="E28" s="233"/>
      <c r="F28" s="50">
        <v>5816.11</v>
      </c>
      <c r="G28" s="50"/>
      <c r="H28" s="50"/>
      <c r="I28" s="228">
        <f t="shared" ref="I28" si="2">I22+I27</f>
        <v>-10794.22</v>
      </c>
    </row>
    <row r="29" spans="1:9" ht="45" customHeight="1" x14ac:dyDescent="0.3">
      <c r="A29" s="238" t="s">
        <v>29</v>
      </c>
      <c r="B29" s="239"/>
      <c r="C29" s="239"/>
      <c r="D29" s="239"/>
      <c r="E29" s="240"/>
      <c r="F29" s="50">
        <f>F27+F28</f>
        <v>5961</v>
      </c>
      <c r="G29" s="50">
        <v>5961</v>
      </c>
      <c r="H29" s="50">
        <f t="shared" ref="H29" si="3">H14+H21+H27-H28</f>
        <v>2005.78</v>
      </c>
      <c r="I29" s="50">
        <v>-10794.22</v>
      </c>
    </row>
    <row r="30" spans="1:9" ht="15.6" x14ac:dyDescent="0.3">
      <c r="A30" s="31"/>
      <c r="B30" s="32"/>
      <c r="C30" s="32"/>
      <c r="D30" s="32"/>
      <c r="E30" s="32"/>
      <c r="F30" s="32"/>
      <c r="G30" s="32"/>
      <c r="H30" s="32"/>
      <c r="I30" s="32"/>
    </row>
    <row r="31" spans="1:9" ht="15.6" customHeight="1" x14ac:dyDescent="0.3">
      <c r="A31" s="241" t="s">
        <v>23</v>
      </c>
      <c r="B31" s="241"/>
      <c r="C31" s="241"/>
      <c r="D31" s="241"/>
      <c r="E31" s="241"/>
      <c r="F31" s="241"/>
      <c r="G31" s="241"/>
      <c r="H31" s="241"/>
      <c r="I31" s="241"/>
    </row>
    <row r="32" spans="1:9" ht="17.399999999999999" x14ac:dyDescent="0.3">
      <c r="A32" s="33"/>
      <c r="B32" s="34"/>
      <c r="C32" s="34"/>
      <c r="D32" s="34"/>
      <c r="E32" s="34"/>
      <c r="F32" s="34"/>
      <c r="G32" s="34"/>
      <c r="H32" s="35"/>
      <c r="I32" s="35"/>
    </row>
    <row r="33" spans="1:9" x14ac:dyDescent="0.3">
      <c r="A33" s="36"/>
      <c r="B33" s="37"/>
      <c r="C33" s="37"/>
      <c r="D33" s="38"/>
      <c r="E33" s="39"/>
      <c r="F33" s="40" t="s">
        <v>109</v>
      </c>
      <c r="G33" s="40" t="s">
        <v>110</v>
      </c>
      <c r="H33" s="40" t="s">
        <v>111</v>
      </c>
      <c r="I33" s="40" t="s">
        <v>152</v>
      </c>
    </row>
    <row r="34" spans="1:9" ht="14.4" customHeight="1" x14ac:dyDescent="0.3">
      <c r="A34" s="235" t="s">
        <v>27</v>
      </c>
      <c r="B34" s="236"/>
      <c r="C34" s="236"/>
      <c r="D34" s="236"/>
      <c r="E34" s="237"/>
      <c r="F34" s="49">
        <v>144.88999999999999</v>
      </c>
      <c r="G34" s="49">
        <f>F37</f>
        <v>5961</v>
      </c>
      <c r="H34" s="49">
        <v>2005.78</v>
      </c>
      <c r="I34" s="49"/>
    </row>
    <row r="35" spans="1:9" ht="28.5" customHeight="1" x14ac:dyDescent="0.3">
      <c r="A35" s="235" t="s">
        <v>30</v>
      </c>
      <c r="B35" s="236"/>
      <c r="C35" s="236"/>
      <c r="D35" s="236"/>
      <c r="E35" s="237"/>
      <c r="F35" s="49"/>
      <c r="G35" s="49">
        <v>0</v>
      </c>
      <c r="H35" s="49">
        <v>2005.78</v>
      </c>
      <c r="I35" s="49"/>
    </row>
    <row r="36" spans="1:9" ht="14.4" customHeight="1" x14ac:dyDescent="0.3">
      <c r="A36" s="235" t="s">
        <v>31</v>
      </c>
      <c r="B36" s="236"/>
      <c r="C36" s="236"/>
      <c r="D36" s="236"/>
      <c r="E36" s="237"/>
      <c r="F36" s="49">
        <v>5816.11</v>
      </c>
      <c r="G36" s="49">
        <v>-3955.22</v>
      </c>
      <c r="H36" s="49"/>
      <c r="I36" s="49"/>
    </row>
    <row r="37" spans="1:9" ht="15" customHeight="1" x14ac:dyDescent="0.3">
      <c r="A37" s="231" t="s">
        <v>28</v>
      </c>
      <c r="B37" s="232"/>
      <c r="C37" s="232"/>
      <c r="D37" s="232"/>
      <c r="E37" s="233"/>
      <c r="F37" s="177">
        <f>F34-F35+F36</f>
        <v>5961</v>
      </c>
      <c r="G37" s="177">
        <f t="shared" ref="G37" si="4">G34-G35+G36</f>
        <v>2005.7800000000002</v>
      </c>
      <c r="H37" s="177">
        <v>0</v>
      </c>
      <c r="I37" s="177"/>
    </row>
    <row r="38" spans="1:9" ht="17.25" customHeight="1" x14ac:dyDescent="0.3"/>
    <row r="39" spans="1:9" x14ac:dyDescent="0.3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9" ht="9" customHeight="1" x14ac:dyDescent="0.3"/>
  </sheetData>
  <mergeCells count="24"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7" workbookViewId="0">
      <selection activeCell="H13" sqref="H13"/>
    </sheetView>
  </sheetViews>
  <sheetFormatPr defaultRowHeight="14.4" x14ac:dyDescent="0.3"/>
  <cols>
    <col min="1" max="1" width="9.109375" customWidth="1"/>
    <col min="2" max="2" width="9.88671875" customWidth="1"/>
    <col min="3" max="3" width="7.21875" customWidth="1"/>
    <col min="4" max="4" width="43" customWidth="1"/>
    <col min="5" max="5" width="22.109375" customWidth="1"/>
    <col min="6" max="6" width="19.6640625" customWidth="1"/>
    <col min="7" max="7" width="17.5546875" customWidth="1"/>
    <col min="8" max="8" width="17.44140625" customWidth="1"/>
  </cols>
  <sheetData>
    <row r="1" spans="1:8" ht="42" customHeight="1" x14ac:dyDescent="0.3">
      <c r="A1" s="245" t="s">
        <v>32</v>
      </c>
      <c r="B1" s="245"/>
      <c r="C1" s="245"/>
      <c r="D1" s="245"/>
      <c r="E1" s="245"/>
      <c r="F1" s="245"/>
      <c r="G1" s="245"/>
      <c r="H1" s="245"/>
    </row>
    <row r="2" spans="1:8" ht="28.8" customHeight="1" x14ac:dyDescent="0.3">
      <c r="A2" s="4"/>
      <c r="B2" s="16"/>
      <c r="C2" s="4"/>
      <c r="D2" s="44" t="s">
        <v>149</v>
      </c>
      <c r="E2" s="45" t="s">
        <v>150</v>
      </c>
      <c r="F2" s="42"/>
      <c r="G2" s="42"/>
      <c r="H2" s="4"/>
    </row>
    <row r="3" spans="1:8" ht="15.75" customHeight="1" x14ac:dyDescent="0.3">
      <c r="A3" s="234" t="s">
        <v>12</v>
      </c>
      <c r="B3" s="234"/>
      <c r="C3" s="234"/>
      <c r="D3" s="234"/>
      <c r="E3" s="234"/>
      <c r="F3" s="234"/>
      <c r="G3" s="234"/>
      <c r="H3" s="234"/>
    </row>
    <row r="4" spans="1:8" ht="17.399999999999999" x14ac:dyDescent="0.3">
      <c r="A4" s="4"/>
      <c r="B4" s="16"/>
      <c r="C4" s="4"/>
      <c r="D4" s="4"/>
      <c r="E4" s="4"/>
      <c r="F4" s="4"/>
      <c r="G4" s="4"/>
      <c r="H4" s="5"/>
    </row>
    <row r="5" spans="1:8" ht="18" customHeight="1" x14ac:dyDescent="0.3">
      <c r="A5" s="234" t="s">
        <v>4</v>
      </c>
      <c r="B5" s="234"/>
      <c r="C5" s="234"/>
      <c r="D5" s="234"/>
      <c r="E5" s="234"/>
      <c r="F5" s="234"/>
      <c r="G5" s="234"/>
      <c r="H5" s="234"/>
    </row>
    <row r="6" spans="1:8" ht="17.399999999999999" x14ac:dyDescent="0.3">
      <c r="A6" s="4"/>
      <c r="B6" s="16"/>
      <c r="C6" s="4"/>
      <c r="D6" s="4"/>
      <c r="E6" s="4"/>
      <c r="F6" s="4"/>
      <c r="G6" s="4"/>
      <c r="H6" s="5"/>
    </row>
    <row r="7" spans="1:8" ht="15.75" customHeight="1" x14ac:dyDescent="0.3">
      <c r="A7" s="234" t="s">
        <v>34</v>
      </c>
      <c r="B7" s="234"/>
      <c r="C7" s="234"/>
      <c r="D7" s="234"/>
      <c r="E7" s="234"/>
      <c r="F7" s="234"/>
      <c r="G7" s="234"/>
      <c r="H7" s="234"/>
    </row>
    <row r="8" spans="1:8" ht="17.399999999999999" x14ac:dyDescent="0.3">
      <c r="A8" s="4"/>
      <c r="B8" s="16"/>
      <c r="C8" s="4"/>
      <c r="D8" s="4"/>
      <c r="E8" s="4"/>
      <c r="F8" s="4"/>
      <c r="G8" s="4"/>
      <c r="H8" s="5"/>
    </row>
    <row r="9" spans="1:8" ht="26.4" x14ac:dyDescent="0.3">
      <c r="A9" s="12" t="s">
        <v>5</v>
      </c>
      <c r="B9" s="11" t="s">
        <v>6</v>
      </c>
      <c r="C9" s="11" t="s">
        <v>36</v>
      </c>
      <c r="D9" s="11" t="s">
        <v>3</v>
      </c>
      <c r="E9" s="11" t="s">
        <v>109</v>
      </c>
      <c r="F9" s="12" t="s">
        <v>110</v>
      </c>
      <c r="G9" s="12" t="s">
        <v>111</v>
      </c>
      <c r="H9" s="12" t="s">
        <v>147</v>
      </c>
    </row>
    <row r="10" spans="1:8" x14ac:dyDescent="0.3">
      <c r="A10" s="25">
        <v>6</v>
      </c>
      <c r="B10" s="26"/>
      <c r="C10" s="26"/>
      <c r="D10" s="24" t="s">
        <v>34</v>
      </c>
      <c r="E10" s="170">
        <v>336292.08</v>
      </c>
      <c r="F10" s="171">
        <v>372877</v>
      </c>
      <c r="G10" s="171">
        <f>G12+G13</f>
        <v>918660</v>
      </c>
      <c r="H10" s="172">
        <f>H12+H13</f>
        <v>922260</v>
      </c>
    </row>
    <row r="11" spans="1:8" x14ac:dyDescent="0.3">
      <c r="A11" s="8"/>
      <c r="B11" s="10">
        <v>65</v>
      </c>
      <c r="C11" s="10" t="s">
        <v>37</v>
      </c>
      <c r="D11" s="10" t="s">
        <v>35</v>
      </c>
      <c r="E11" s="51">
        <v>460.22</v>
      </c>
      <c r="F11" s="52">
        <v>0</v>
      </c>
      <c r="G11" s="52">
        <v>0</v>
      </c>
      <c r="H11" s="52"/>
    </row>
    <row r="12" spans="1:8" x14ac:dyDescent="0.3">
      <c r="A12" s="9"/>
      <c r="B12" s="9">
        <v>66</v>
      </c>
      <c r="C12" s="9" t="s">
        <v>37</v>
      </c>
      <c r="D12" s="9" t="s">
        <v>39</v>
      </c>
      <c r="E12" s="51">
        <v>51989.52</v>
      </c>
      <c r="F12" s="52">
        <v>61514</v>
      </c>
      <c r="G12" s="52">
        <v>60700</v>
      </c>
      <c r="H12" s="52">
        <v>60700</v>
      </c>
    </row>
    <row r="13" spans="1:8" ht="15.6" customHeight="1" x14ac:dyDescent="0.3">
      <c r="A13" s="9"/>
      <c r="B13" s="9">
        <v>67</v>
      </c>
      <c r="C13" s="9" t="s">
        <v>38</v>
      </c>
      <c r="D13" s="10" t="s">
        <v>40</v>
      </c>
      <c r="E13" s="51">
        <v>283842.34000000003</v>
      </c>
      <c r="F13" s="52">
        <v>311363</v>
      </c>
      <c r="G13" s="52">
        <v>857960</v>
      </c>
      <c r="H13" s="52">
        <v>861560</v>
      </c>
    </row>
    <row r="16" spans="1:8" ht="15.6" x14ac:dyDescent="0.3">
      <c r="A16" s="234" t="s">
        <v>41</v>
      </c>
      <c r="B16" s="234"/>
      <c r="C16" s="255"/>
      <c r="D16" s="255"/>
      <c r="E16" s="255"/>
      <c r="F16" s="255"/>
      <c r="G16" s="255"/>
      <c r="H16" s="255"/>
    </row>
    <row r="17" spans="1:8" ht="17.399999999999999" x14ac:dyDescent="0.3">
      <c r="A17" s="4"/>
      <c r="B17" s="16"/>
      <c r="C17" s="4"/>
      <c r="D17" s="4"/>
      <c r="E17" s="4"/>
      <c r="F17" s="4"/>
      <c r="G17" s="4"/>
      <c r="H17" s="5"/>
    </row>
    <row r="18" spans="1:8" ht="26.4" x14ac:dyDescent="0.3">
      <c r="A18" s="58" t="s">
        <v>5</v>
      </c>
      <c r="B18" s="58" t="s">
        <v>6</v>
      </c>
      <c r="C18" s="58" t="s">
        <v>36</v>
      </c>
      <c r="D18" s="58" t="s">
        <v>7</v>
      </c>
      <c r="E18" s="58" t="s">
        <v>109</v>
      </c>
      <c r="F18" s="59" t="s">
        <v>110</v>
      </c>
      <c r="G18" s="59" t="s">
        <v>112</v>
      </c>
      <c r="H18" s="60" t="s">
        <v>148</v>
      </c>
    </row>
    <row r="19" spans="1:8" x14ac:dyDescent="0.3">
      <c r="A19" s="11"/>
      <c r="B19" s="11"/>
      <c r="C19" s="11"/>
      <c r="D19" s="53" t="s">
        <v>1</v>
      </c>
      <c r="E19" s="173">
        <f>E20+E29</f>
        <v>330475.97000000003</v>
      </c>
      <c r="F19" s="174">
        <f>F20+F29</f>
        <v>372877</v>
      </c>
      <c r="G19" s="175">
        <f>G20+G29</f>
        <v>918660</v>
      </c>
      <c r="H19" s="176">
        <f>H20+H29</f>
        <v>935060</v>
      </c>
    </row>
    <row r="20" spans="1:8" ht="15.75" customHeight="1" x14ac:dyDescent="0.3">
      <c r="A20" s="62">
        <v>3</v>
      </c>
      <c r="B20" s="54"/>
      <c r="C20" s="54"/>
      <c r="D20" s="54" t="s">
        <v>8</v>
      </c>
      <c r="E20" s="87">
        <f>E21+E24+E27</f>
        <v>315047.58</v>
      </c>
      <c r="F20" s="89">
        <f>F21+F24+F27</f>
        <v>327777</v>
      </c>
      <c r="G20" s="89">
        <f>G21+G24+G27</f>
        <v>400460</v>
      </c>
      <c r="H20" s="91">
        <f>H21+H24+H27</f>
        <v>416860</v>
      </c>
    </row>
    <row r="21" spans="1:8" ht="15.75" customHeight="1" x14ac:dyDescent="0.3">
      <c r="A21" s="63"/>
      <c r="B21" s="69">
        <v>31</v>
      </c>
      <c r="C21" s="56"/>
      <c r="D21" s="55" t="s">
        <v>9</v>
      </c>
      <c r="E21" s="80">
        <f>E22+E23</f>
        <v>126539.81999999999</v>
      </c>
      <c r="F21" s="81">
        <f>F22+F23</f>
        <v>155844</v>
      </c>
      <c r="G21" s="81">
        <f>G22+G23</f>
        <v>207110</v>
      </c>
      <c r="H21" s="82">
        <f>H22+H23</f>
        <v>223510</v>
      </c>
    </row>
    <row r="22" spans="1:8" ht="15.75" customHeight="1" x14ac:dyDescent="0.3">
      <c r="A22" s="64"/>
      <c r="B22" s="40"/>
      <c r="C22" s="74" t="s">
        <v>38</v>
      </c>
      <c r="D22" s="10" t="s">
        <v>43</v>
      </c>
      <c r="E22" s="51">
        <v>123394.29</v>
      </c>
      <c r="F22" s="52">
        <v>152480</v>
      </c>
      <c r="G22" s="52">
        <v>202410</v>
      </c>
      <c r="H22" s="83">
        <v>218810</v>
      </c>
    </row>
    <row r="23" spans="1:8" ht="15.75" customHeight="1" x14ac:dyDescent="0.3">
      <c r="A23" s="64"/>
      <c r="B23" s="40"/>
      <c r="C23" s="74" t="s">
        <v>37</v>
      </c>
      <c r="D23" s="10" t="s">
        <v>42</v>
      </c>
      <c r="E23" s="51">
        <v>3145.53</v>
      </c>
      <c r="F23" s="52">
        <v>3364</v>
      </c>
      <c r="G23" s="52">
        <v>4700</v>
      </c>
      <c r="H23" s="83">
        <v>4700</v>
      </c>
    </row>
    <row r="24" spans="1:8" x14ac:dyDescent="0.3">
      <c r="A24" s="65"/>
      <c r="B24" s="70">
        <v>32</v>
      </c>
      <c r="C24" s="70"/>
      <c r="D24" s="57" t="s">
        <v>14</v>
      </c>
      <c r="E24" s="80">
        <f>E25+E26</f>
        <v>187096.11</v>
      </c>
      <c r="F24" s="81">
        <f>F25+F26</f>
        <v>170208</v>
      </c>
      <c r="G24" s="81">
        <f>G25+G26</f>
        <v>191350</v>
      </c>
      <c r="H24" s="82">
        <f>H25+H26</f>
        <v>191350</v>
      </c>
    </row>
    <row r="25" spans="1:8" x14ac:dyDescent="0.3">
      <c r="A25" s="66"/>
      <c r="B25" s="71"/>
      <c r="C25" s="71" t="s">
        <v>38</v>
      </c>
      <c r="D25" s="9" t="s">
        <v>43</v>
      </c>
      <c r="E25" s="51">
        <v>145683.10999999999</v>
      </c>
      <c r="F25" s="52">
        <v>118883</v>
      </c>
      <c r="G25" s="52">
        <v>139350</v>
      </c>
      <c r="H25" s="83">
        <v>139350</v>
      </c>
    </row>
    <row r="26" spans="1:8" x14ac:dyDescent="0.3">
      <c r="A26" s="66"/>
      <c r="B26" s="71"/>
      <c r="C26" s="71" t="s">
        <v>37</v>
      </c>
      <c r="D26" s="9" t="s">
        <v>42</v>
      </c>
      <c r="E26" s="51">
        <v>41413</v>
      </c>
      <c r="F26" s="52">
        <v>51325</v>
      </c>
      <c r="G26" s="52">
        <v>52000</v>
      </c>
      <c r="H26" s="83">
        <v>52000</v>
      </c>
    </row>
    <row r="27" spans="1:8" x14ac:dyDescent="0.3">
      <c r="A27" s="65"/>
      <c r="B27" s="70">
        <v>34</v>
      </c>
      <c r="C27" s="70"/>
      <c r="D27" s="57" t="s">
        <v>44</v>
      </c>
      <c r="E27" s="80">
        <v>1411.65</v>
      </c>
      <c r="F27" s="81">
        <v>1725</v>
      </c>
      <c r="G27" s="81">
        <v>2000</v>
      </c>
      <c r="H27" s="82">
        <v>2000</v>
      </c>
    </row>
    <row r="28" spans="1:8" x14ac:dyDescent="0.3">
      <c r="A28" s="66"/>
      <c r="B28" s="71"/>
      <c r="C28" s="71" t="s">
        <v>38</v>
      </c>
      <c r="D28" s="9" t="s">
        <v>42</v>
      </c>
      <c r="E28" s="51">
        <v>1411.65</v>
      </c>
      <c r="F28" s="52">
        <v>1725</v>
      </c>
      <c r="G28" s="52">
        <v>2000</v>
      </c>
      <c r="H28" s="83">
        <v>2000</v>
      </c>
    </row>
    <row r="29" spans="1:8" x14ac:dyDescent="0.3">
      <c r="A29" s="75">
        <v>4</v>
      </c>
      <c r="B29" s="76"/>
      <c r="C29" s="77"/>
      <c r="D29" s="78" t="s">
        <v>10</v>
      </c>
      <c r="E29" s="87">
        <v>15428.39</v>
      </c>
      <c r="F29" s="89">
        <v>45100</v>
      </c>
      <c r="G29" s="89">
        <f>G30+G32</f>
        <v>518200</v>
      </c>
      <c r="H29" s="91">
        <f>H30+H32</f>
        <v>518200</v>
      </c>
    </row>
    <row r="30" spans="1:8" x14ac:dyDescent="0.3">
      <c r="A30" s="220"/>
      <c r="B30" s="221">
        <v>41</v>
      </c>
      <c r="C30" s="222"/>
      <c r="D30" s="223" t="s">
        <v>151</v>
      </c>
      <c r="E30" s="224"/>
      <c r="F30" s="225"/>
      <c r="G30" s="225">
        <v>366700</v>
      </c>
      <c r="H30" s="226">
        <v>366700</v>
      </c>
    </row>
    <row r="31" spans="1:8" x14ac:dyDescent="0.3">
      <c r="A31" s="219"/>
      <c r="B31" s="218"/>
      <c r="C31" s="79" t="s">
        <v>38</v>
      </c>
      <c r="D31" s="17" t="s">
        <v>43</v>
      </c>
      <c r="E31" s="51"/>
      <c r="F31" s="52"/>
      <c r="G31" s="52">
        <v>366700</v>
      </c>
      <c r="H31" s="83">
        <v>366700</v>
      </c>
    </row>
    <row r="32" spans="1:8" x14ac:dyDescent="0.3">
      <c r="A32" s="220"/>
      <c r="B32" s="221">
        <v>42</v>
      </c>
      <c r="C32" s="222"/>
      <c r="D32" s="223" t="s">
        <v>45</v>
      </c>
      <c r="E32" s="224">
        <f>E33+E34</f>
        <v>15428.390000000001</v>
      </c>
      <c r="F32" s="225">
        <v>45100</v>
      </c>
      <c r="G32" s="225">
        <f>G33+G34</f>
        <v>151500</v>
      </c>
      <c r="H32" s="226">
        <f>H33+H34</f>
        <v>151500</v>
      </c>
    </row>
    <row r="33" spans="1:8" x14ac:dyDescent="0.3">
      <c r="A33" s="67"/>
      <c r="B33" s="72"/>
      <c r="C33" s="79" t="s">
        <v>38</v>
      </c>
      <c r="D33" s="17" t="s">
        <v>43</v>
      </c>
      <c r="E33" s="51">
        <v>14764.94</v>
      </c>
      <c r="F33" s="52">
        <v>40000</v>
      </c>
      <c r="G33" s="52">
        <v>149500</v>
      </c>
      <c r="H33" s="83">
        <v>149500</v>
      </c>
    </row>
    <row r="34" spans="1:8" x14ac:dyDescent="0.3">
      <c r="A34" s="68"/>
      <c r="B34" s="73" t="s">
        <v>46</v>
      </c>
      <c r="C34" s="73" t="s">
        <v>37</v>
      </c>
      <c r="D34" s="61" t="s">
        <v>42</v>
      </c>
      <c r="E34" s="84">
        <v>663.45</v>
      </c>
      <c r="F34" s="85">
        <v>5100</v>
      </c>
      <c r="G34" s="85">
        <v>2000</v>
      </c>
      <c r="H34" s="86">
        <v>2000</v>
      </c>
    </row>
  </sheetData>
  <mergeCells count="5">
    <mergeCell ref="A16:H16"/>
    <mergeCell ref="A1:H1"/>
    <mergeCell ref="A3:H3"/>
    <mergeCell ref="A5:H5"/>
    <mergeCell ref="A7:H7"/>
  </mergeCells>
  <pageMargins left="0.7" right="0.7" top="0.75" bottom="0.75" header="0.3" footer="0.3"/>
  <pageSetup paperSize="9" scale="8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H7" sqref="H7"/>
    </sheetView>
  </sheetViews>
  <sheetFormatPr defaultRowHeight="14.4" x14ac:dyDescent="0.3"/>
  <cols>
    <col min="1" max="1" width="25.5546875" customWidth="1"/>
    <col min="2" max="2" width="8.44140625" hidden="1" customWidth="1"/>
    <col min="3" max="3" width="4" hidden="1" customWidth="1"/>
    <col min="4" max="4" width="40.88671875" customWidth="1"/>
    <col min="5" max="5" width="21.77734375" customWidth="1"/>
    <col min="6" max="6" width="19" customWidth="1"/>
    <col min="7" max="7" width="18" customWidth="1"/>
    <col min="8" max="8" width="20" customWidth="1"/>
  </cols>
  <sheetData>
    <row r="1" spans="1:8" ht="51" customHeight="1" x14ac:dyDescent="0.3">
      <c r="A1" s="234" t="s">
        <v>135</v>
      </c>
      <c r="B1" s="234"/>
      <c r="C1" s="234"/>
      <c r="D1" s="234"/>
      <c r="E1" s="234"/>
      <c r="F1" s="234"/>
      <c r="G1" s="234"/>
      <c r="H1" s="234"/>
    </row>
    <row r="2" spans="1:8" ht="21" customHeight="1" x14ac:dyDescent="0.3">
      <c r="A2" s="4"/>
      <c r="B2" s="4"/>
      <c r="C2" s="4"/>
      <c r="D2" s="92" t="s">
        <v>32</v>
      </c>
      <c r="E2" s="45"/>
      <c r="F2" s="45"/>
      <c r="G2" s="4"/>
      <c r="H2" s="5"/>
    </row>
    <row r="3" spans="1:8" ht="18" customHeight="1" x14ac:dyDescent="0.3">
      <c r="A3" s="234" t="s">
        <v>11</v>
      </c>
      <c r="B3" s="259"/>
      <c r="C3" s="259"/>
      <c r="D3" s="259"/>
      <c r="E3" s="259"/>
      <c r="F3" s="259"/>
      <c r="G3" s="259"/>
      <c r="H3" s="259"/>
    </row>
    <row r="4" spans="1:8" ht="17.399999999999999" x14ac:dyDescent="0.3">
      <c r="A4" s="4"/>
      <c r="B4" s="4"/>
      <c r="C4" s="4"/>
      <c r="D4" s="119"/>
      <c r="E4" s="4"/>
      <c r="F4" s="4"/>
      <c r="G4" s="4"/>
      <c r="H4" s="5"/>
    </row>
    <row r="5" spans="1:8" x14ac:dyDescent="0.3">
      <c r="A5" s="260" t="s">
        <v>13</v>
      </c>
      <c r="B5" s="261"/>
      <c r="C5" s="262"/>
      <c r="D5" s="11"/>
      <c r="E5" s="11" t="s">
        <v>109</v>
      </c>
      <c r="F5" s="12" t="s">
        <v>110</v>
      </c>
      <c r="G5" s="12" t="s">
        <v>111</v>
      </c>
      <c r="H5" s="12" t="s">
        <v>147</v>
      </c>
    </row>
    <row r="6" spans="1:8" x14ac:dyDescent="0.3">
      <c r="A6" s="256" t="s">
        <v>47</v>
      </c>
      <c r="B6" s="257"/>
      <c r="C6" s="258"/>
      <c r="D6" s="53" t="s">
        <v>50</v>
      </c>
      <c r="E6" s="87">
        <v>330475.96999999997</v>
      </c>
      <c r="F6" s="89">
        <v>372877</v>
      </c>
      <c r="G6" s="89">
        <f>G28+G34+G7</f>
        <v>918660</v>
      </c>
      <c r="H6" s="89">
        <f>H27+H7</f>
        <v>935060</v>
      </c>
    </row>
    <row r="7" spans="1:8" x14ac:dyDescent="0.3">
      <c r="A7" s="256" t="s">
        <v>48</v>
      </c>
      <c r="B7" s="257"/>
      <c r="C7" s="258"/>
      <c r="D7" s="53" t="s">
        <v>51</v>
      </c>
      <c r="E7" s="87">
        <v>278347.45</v>
      </c>
      <c r="F7" s="89">
        <v>330321</v>
      </c>
      <c r="G7" s="89">
        <f>G8+G23</f>
        <v>401160</v>
      </c>
      <c r="H7" s="89">
        <f>H8+H23</f>
        <v>417560</v>
      </c>
    </row>
    <row r="8" spans="1:8" x14ac:dyDescent="0.3">
      <c r="A8" s="256" t="s">
        <v>49</v>
      </c>
      <c r="B8" s="263"/>
      <c r="C8" s="264"/>
      <c r="D8" s="53" t="s">
        <v>52</v>
      </c>
      <c r="E8" s="87">
        <f>E9+E16</f>
        <v>278347.45</v>
      </c>
      <c r="F8" s="89">
        <v>330321</v>
      </c>
      <c r="G8" s="89">
        <f>G9+G16</f>
        <v>379560</v>
      </c>
      <c r="H8" s="89">
        <f>H9+H16</f>
        <v>395960</v>
      </c>
    </row>
    <row r="9" spans="1:8" x14ac:dyDescent="0.3">
      <c r="A9" s="265" t="s">
        <v>54</v>
      </c>
      <c r="B9" s="265"/>
      <c r="C9" s="265"/>
      <c r="D9" s="160" t="s">
        <v>43</v>
      </c>
      <c r="E9" s="81">
        <f>E10+E13</f>
        <v>231713.82</v>
      </c>
      <c r="F9" s="81">
        <f>F10+F13</f>
        <v>268807</v>
      </c>
      <c r="G9" s="81">
        <f>G10+G13</f>
        <v>318860</v>
      </c>
      <c r="H9" s="81">
        <f>H10+H13</f>
        <v>335260</v>
      </c>
    </row>
    <row r="10" spans="1:8" x14ac:dyDescent="0.3">
      <c r="A10" s="267">
        <v>3</v>
      </c>
      <c r="B10" s="267"/>
      <c r="C10" s="267"/>
      <c r="D10" s="159" t="s">
        <v>8</v>
      </c>
      <c r="E10" s="132">
        <f>E11+E12</f>
        <v>216948.88</v>
      </c>
      <c r="F10" s="132">
        <f>F11+F12</f>
        <v>228807</v>
      </c>
      <c r="G10" s="132">
        <f>G11+G12</f>
        <v>274760</v>
      </c>
      <c r="H10" s="132">
        <f>H11+H12</f>
        <v>291160</v>
      </c>
    </row>
    <row r="11" spans="1:8" x14ac:dyDescent="0.3">
      <c r="A11" s="266">
        <v>31</v>
      </c>
      <c r="B11" s="266"/>
      <c r="C11" s="266"/>
      <c r="D11" s="156" t="s">
        <v>9</v>
      </c>
      <c r="E11" s="52">
        <v>123394.29</v>
      </c>
      <c r="F11" s="52">
        <v>152480</v>
      </c>
      <c r="G11" s="52">
        <v>202410</v>
      </c>
      <c r="H11" s="52">
        <v>218810</v>
      </c>
    </row>
    <row r="12" spans="1:8" x14ac:dyDescent="0.3">
      <c r="A12" s="266">
        <v>32</v>
      </c>
      <c r="B12" s="266"/>
      <c r="C12" s="266"/>
      <c r="D12" s="156" t="s">
        <v>14</v>
      </c>
      <c r="E12" s="52">
        <v>93554.59</v>
      </c>
      <c r="F12" s="52">
        <v>76327</v>
      </c>
      <c r="G12" s="52">
        <v>72350</v>
      </c>
      <c r="H12" s="52">
        <v>72350</v>
      </c>
    </row>
    <row r="13" spans="1:8" x14ac:dyDescent="0.3">
      <c r="A13" s="3">
        <v>4</v>
      </c>
      <c r="B13" s="3">
        <v>4</v>
      </c>
      <c r="C13" s="3"/>
      <c r="D13" s="159" t="s">
        <v>56</v>
      </c>
      <c r="E13" s="132">
        <v>14764.94</v>
      </c>
      <c r="F13" s="132">
        <v>40000</v>
      </c>
      <c r="G13" s="132">
        <v>44100</v>
      </c>
      <c r="H13" s="132">
        <f>G13+0</f>
        <v>44100</v>
      </c>
    </row>
    <row r="14" spans="1:8" ht="14.4" customHeight="1" x14ac:dyDescent="0.3">
      <c r="A14" s="200">
        <v>41</v>
      </c>
      <c r="B14" s="200"/>
      <c r="C14" s="200"/>
      <c r="D14" s="156" t="s">
        <v>145</v>
      </c>
      <c r="E14" s="52">
        <v>0</v>
      </c>
      <c r="F14" s="52">
        <v>0</v>
      </c>
      <c r="G14" s="52">
        <v>1700</v>
      </c>
      <c r="H14" s="52">
        <f t="shared" ref="H14:H33" si="0">G14+0</f>
        <v>1700</v>
      </c>
    </row>
    <row r="15" spans="1:8" x14ac:dyDescent="0.3">
      <c r="A15" s="152">
        <v>42</v>
      </c>
      <c r="B15" s="152">
        <v>42</v>
      </c>
      <c r="C15" s="152"/>
      <c r="D15" s="156" t="s">
        <v>57</v>
      </c>
      <c r="E15" s="52">
        <v>14764.94</v>
      </c>
      <c r="F15" s="52">
        <v>40000</v>
      </c>
      <c r="G15" s="52">
        <v>42400</v>
      </c>
      <c r="H15" s="52">
        <f t="shared" si="0"/>
        <v>42400</v>
      </c>
    </row>
    <row r="16" spans="1:8" ht="14.25" customHeight="1" x14ac:dyDescent="0.3">
      <c r="A16" s="268" t="s">
        <v>55</v>
      </c>
      <c r="B16" s="268"/>
      <c r="C16" s="268"/>
      <c r="D16" s="217" t="s">
        <v>42</v>
      </c>
      <c r="E16" s="216">
        <f>E17+E21</f>
        <v>46633.63</v>
      </c>
      <c r="F16" s="216">
        <f>F17+F21</f>
        <v>61514</v>
      </c>
      <c r="G16" s="216">
        <f>G17+G21</f>
        <v>60700</v>
      </c>
      <c r="H16" s="216">
        <f t="shared" si="0"/>
        <v>60700</v>
      </c>
    </row>
    <row r="17" spans="1:8" ht="15" customHeight="1" x14ac:dyDescent="0.3">
      <c r="A17" s="267">
        <v>3</v>
      </c>
      <c r="B17" s="267"/>
      <c r="C17" s="267"/>
      <c r="D17" s="159" t="s">
        <v>8</v>
      </c>
      <c r="E17" s="132">
        <f>E18+E19+E20</f>
        <v>45970.18</v>
      </c>
      <c r="F17" s="132">
        <f>F18+F19+F20</f>
        <v>56414</v>
      </c>
      <c r="G17" s="132">
        <f>G18+G19+G20</f>
        <v>58700</v>
      </c>
      <c r="H17" s="132">
        <f t="shared" si="0"/>
        <v>58700</v>
      </c>
    </row>
    <row r="18" spans="1:8" x14ac:dyDescent="0.3">
      <c r="A18" s="266">
        <v>31</v>
      </c>
      <c r="B18" s="266"/>
      <c r="C18" s="266"/>
      <c r="D18" s="156" t="s">
        <v>9</v>
      </c>
      <c r="E18" s="52">
        <v>3145.53</v>
      </c>
      <c r="F18" s="52">
        <v>3364</v>
      </c>
      <c r="G18" s="52">
        <v>4700</v>
      </c>
      <c r="H18" s="52">
        <f t="shared" si="0"/>
        <v>4700</v>
      </c>
    </row>
    <row r="19" spans="1:8" x14ac:dyDescent="0.3">
      <c r="A19" s="266">
        <v>32</v>
      </c>
      <c r="B19" s="266"/>
      <c r="C19" s="266"/>
      <c r="D19" s="156" t="s">
        <v>14</v>
      </c>
      <c r="E19" s="52">
        <v>41413</v>
      </c>
      <c r="F19" s="52">
        <v>51325</v>
      </c>
      <c r="G19" s="52">
        <v>52000</v>
      </c>
      <c r="H19" s="52">
        <f t="shared" si="0"/>
        <v>52000</v>
      </c>
    </row>
    <row r="20" spans="1:8" x14ac:dyDescent="0.3">
      <c r="A20" s="152">
        <v>34</v>
      </c>
      <c r="B20" s="156">
        <v>34</v>
      </c>
      <c r="C20" s="152"/>
      <c r="D20" s="156" t="s">
        <v>44</v>
      </c>
      <c r="E20" s="52">
        <v>1411.65</v>
      </c>
      <c r="F20" s="52">
        <v>1725</v>
      </c>
      <c r="G20" s="52">
        <v>2000</v>
      </c>
      <c r="H20" s="52">
        <f t="shared" si="0"/>
        <v>2000</v>
      </c>
    </row>
    <row r="21" spans="1:8" x14ac:dyDescent="0.3">
      <c r="A21" s="3">
        <v>4</v>
      </c>
      <c r="B21" s="157">
        <v>4</v>
      </c>
      <c r="C21" s="157"/>
      <c r="D21" s="159" t="s">
        <v>56</v>
      </c>
      <c r="E21" s="132">
        <v>663.45</v>
      </c>
      <c r="F21" s="132">
        <v>5100</v>
      </c>
      <c r="G21" s="132">
        <v>2000</v>
      </c>
      <c r="H21" s="132">
        <f t="shared" si="0"/>
        <v>2000</v>
      </c>
    </row>
    <row r="22" spans="1:8" x14ac:dyDescent="0.3">
      <c r="A22" s="152">
        <v>42</v>
      </c>
      <c r="B22" s="158">
        <v>42</v>
      </c>
      <c r="C22" s="157"/>
      <c r="D22" s="156" t="s">
        <v>57</v>
      </c>
      <c r="E22" s="52">
        <v>663.45</v>
      </c>
      <c r="F22" s="52">
        <v>5100</v>
      </c>
      <c r="G22" s="52">
        <v>2000</v>
      </c>
      <c r="H22" s="52">
        <f t="shared" si="0"/>
        <v>2000</v>
      </c>
    </row>
    <row r="23" spans="1:8" ht="19.2" customHeight="1" x14ac:dyDescent="0.3">
      <c r="A23" s="150" t="s">
        <v>114</v>
      </c>
      <c r="B23" s="141"/>
      <c r="C23" s="142"/>
      <c r="D23" s="96" t="s">
        <v>99</v>
      </c>
      <c r="E23" s="88">
        <v>0</v>
      </c>
      <c r="F23" s="90">
        <v>0</v>
      </c>
      <c r="G23" s="90">
        <v>21600</v>
      </c>
      <c r="H23" s="89">
        <f t="shared" si="0"/>
        <v>21600</v>
      </c>
    </row>
    <row r="24" spans="1:8" x14ac:dyDescent="0.3">
      <c r="A24" s="151" t="s">
        <v>115</v>
      </c>
      <c r="B24" s="144"/>
      <c r="C24" s="145"/>
      <c r="D24" s="140" t="s">
        <v>43</v>
      </c>
      <c r="E24" s="165">
        <v>0</v>
      </c>
      <c r="F24" s="166">
        <v>0</v>
      </c>
      <c r="G24" s="166">
        <v>21600</v>
      </c>
      <c r="H24" s="132">
        <f t="shared" si="0"/>
        <v>21600</v>
      </c>
    </row>
    <row r="25" spans="1:8" x14ac:dyDescent="0.3">
      <c r="A25" s="3">
        <v>4</v>
      </c>
      <c r="B25" s="133"/>
      <c r="C25" s="134"/>
      <c r="D25" s="136" t="s">
        <v>56</v>
      </c>
      <c r="E25" s="167">
        <v>0</v>
      </c>
      <c r="F25" s="168">
        <v>0</v>
      </c>
      <c r="G25" s="168">
        <v>21600</v>
      </c>
      <c r="H25" s="132">
        <f t="shared" si="0"/>
        <v>21600</v>
      </c>
    </row>
    <row r="26" spans="1:8" x14ac:dyDescent="0.3">
      <c r="A26" s="152">
        <v>42</v>
      </c>
      <c r="B26" s="133"/>
      <c r="C26" s="134"/>
      <c r="D26" s="135" t="s">
        <v>116</v>
      </c>
      <c r="E26" s="84">
        <v>0</v>
      </c>
      <c r="F26" s="85">
        <v>0</v>
      </c>
      <c r="G26" s="85">
        <v>21600</v>
      </c>
      <c r="H26" s="52">
        <f t="shared" si="0"/>
        <v>21600</v>
      </c>
    </row>
    <row r="27" spans="1:8" x14ac:dyDescent="0.3">
      <c r="A27" s="12" t="s">
        <v>144</v>
      </c>
      <c r="B27" s="209"/>
      <c r="C27" s="95"/>
      <c r="D27" s="96" t="s">
        <v>123</v>
      </c>
      <c r="E27" s="88"/>
      <c r="F27" s="90"/>
      <c r="G27" s="90">
        <f>G28+G34</f>
        <v>517500</v>
      </c>
      <c r="H27" s="89">
        <f t="shared" si="0"/>
        <v>517500</v>
      </c>
    </row>
    <row r="28" spans="1:8" x14ac:dyDescent="0.3">
      <c r="A28" s="12" t="s">
        <v>117</v>
      </c>
      <c r="B28" s="143"/>
      <c r="C28" s="95"/>
      <c r="D28" s="96" t="s">
        <v>103</v>
      </c>
      <c r="E28" s="88">
        <v>0</v>
      </c>
      <c r="F28" s="90">
        <v>0</v>
      </c>
      <c r="G28" s="90">
        <v>450500</v>
      </c>
      <c r="H28" s="89">
        <f t="shared" si="0"/>
        <v>450500</v>
      </c>
    </row>
    <row r="29" spans="1:8" ht="19.8" customHeight="1" x14ac:dyDescent="0.3">
      <c r="A29" s="153" t="s">
        <v>118</v>
      </c>
      <c r="B29" s="143"/>
      <c r="C29" s="95"/>
      <c r="D29" s="96" t="s">
        <v>146</v>
      </c>
      <c r="E29" s="88">
        <v>0</v>
      </c>
      <c r="F29" s="90">
        <v>0</v>
      </c>
      <c r="G29" s="90">
        <v>450500</v>
      </c>
      <c r="H29" s="89">
        <f t="shared" si="0"/>
        <v>450500</v>
      </c>
    </row>
    <row r="30" spans="1:8" ht="16.2" customHeight="1" x14ac:dyDescent="0.3">
      <c r="A30" s="154" t="s">
        <v>119</v>
      </c>
      <c r="B30" s="144"/>
      <c r="C30" s="145"/>
      <c r="D30" s="140" t="s">
        <v>43</v>
      </c>
      <c r="E30" s="165">
        <v>0</v>
      </c>
      <c r="F30" s="166">
        <v>0</v>
      </c>
      <c r="G30" s="166">
        <v>450500</v>
      </c>
      <c r="H30" s="132">
        <f t="shared" si="0"/>
        <v>450500</v>
      </c>
    </row>
    <row r="31" spans="1:8" ht="16.2" customHeight="1" x14ac:dyDescent="0.3">
      <c r="A31" s="210">
        <v>4</v>
      </c>
      <c r="B31" s="144"/>
      <c r="C31" s="145"/>
      <c r="D31" s="140" t="s">
        <v>56</v>
      </c>
      <c r="E31" s="165">
        <v>0</v>
      </c>
      <c r="F31" s="166">
        <v>0</v>
      </c>
      <c r="G31" s="166">
        <f>G32+G33</f>
        <v>450500</v>
      </c>
      <c r="H31" s="132">
        <f t="shared" si="0"/>
        <v>450500</v>
      </c>
    </row>
    <row r="32" spans="1:8" ht="16.2" customHeight="1" x14ac:dyDescent="0.3">
      <c r="A32" s="211">
        <v>41</v>
      </c>
      <c r="B32" s="144"/>
      <c r="C32" s="212"/>
      <c r="D32" s="213" t="s">
        <v>145</v>
      </c>
      <c r="E32" s="214">
        <v>0</v>
      </c>
      <c r="F32" s="215">
        <v>0</v>
      </c>
      <c r="G32" s="215">
        <v>365000</v>
      </c>
      <c r="H32" s="52">
        <f t="shared" si="0"/>
        <v>365000</v>
      </c>
    </row>
    <row r="33" spans="1:8" ht="16.2" customHeight="1" x14ac:dyDescent="0.3">
      <c r="A33" s="152">
        <v>42</v>
      </c>
      <c r="B33" s="133"/>
      <c r="C33" s="134"/>
      <c r="D33" s="135" t="s">
        <v>56</v>
      </c>
      <c r="E33" s="84">
        <v>0</v>
      </c>
      <c r="F33" s="85">
        <v>0</v>
      </c>
      <c r="G33" s="85">
        <v>85500</v>
      </c>
      <c r="H33" s="52">
        <f t="shared" si="0"/>
        <v>85500</v>
      </c>
    </row>
    <row r="34" spans="1:8" ht="18" customHeight="1" x14ac:dyDescent="0.3">
      <c r="A34" s="155" t="s">
        <v>58</v>
      </c>
      <c r="B34" s="149"/>
      <c r="C34" s="95"/>
      <c r="D34" s="96" t="s">
        <v>59</v>
      </c>
      <c r="E34" s="88">
        <v>52128.52</v>
      </c>
      <c r="F34" s="90">
        <v>42556</v>
      </c>
      <c r="G34" s="90">
        <v>67000</v>
      </c>
      <c r="H34" s="90">
        <v>67000</v>
      </c>
    </row>
    <row r="35" spans="1:8" ht="19.8" customHeight="1" x14ac:dyDescent="0.3">
      <c r="A35" s="97" t="s">
        <v>120</v>
      </c>
      <c r="B35" s="98"/>
      <c r="C35" s="148"/>
      <c r="D35" s="99" t="s">
        <v>60</v>
      </c>
      <c r="E35" s="89">
        <v>52128.52</v>
      </c>
      <c r="F35" s="89">
        <v>42556</v>
      </c>
      <c r="G35" s="89">
        <v>67000</v>
      </c>
      <c r="H35" s="89">
        <v>67000</v>
      </c>
    </row>
    <row r="36" spans="1:8" x14ac:dyDescent="0.3">
      <c r="A36" s="146" t="s">
        <v>54</v>
      </c>
      <c r="B36" s="147" t="s">
        <v>38</v>
      </c>
      <c r="C36" s="146"/>
      <c r="D36" s="146" t="s">
        <v>43</v>
      </c>
      <c r="E36" s="169">
        <v>52128.52</v>
      </c>
      <c r="F36" s="169">
        <v>42556</v>
      </c>
      <c r="G36" s="169">
        <v>67000</v>
      </c>
      <c r="H36" s="169">
        <v>67000</v>
      </c>
    </row>
    <row r="37" spans="1:8" x14ac:dyDescent="0.3">
      <c r="A37" s="161">
        <v>3</v>
      </c>
      <c r="B37" s="137">
        <v>32</v>
      </c>
      <c r="C37" s="138"/>
      <c r="D37" s="138" t="s">
        <v>8</v>
      </c>
      <c r="E37" s="139">
        <v>52128.52</v>
      </c>
      <c r="F37" s="139">
        <v>42556</v>
      </c>
      <c r="G37" s="139">
        <v>67000</v>
      </c>
      <c r="H37" s="139">
        <v>67000</v>
      </c>
    </row>
    <row r="38" spans="1:8" x14ac:dyDescent="0.3">
      <c r="A38" s="94">
        <v>32</v>
      </c>
      <c r="B38" s="93"/>
      <c r="C38" s="93"/>
      <c r="D38" s="93" t="s">
        <v>14</v>
      </c>
      <c r="E38" s="100">
        <v>52128.52</v>
      </c>
      <c r="F38" s="100">
        <v>42556</v>
      </c>
      <c r="G38" s="100">
        <v>67000</v>
      </c>
      <c r="H38" s="100">
        <v>67000</v>
      </c>
    </row>
  </sheetData>
  <mergeCells count="14">
    <mergeCell ref="A8:C8"/>
    <mergeCell ref="A9:C9"/>
    <mergeCell ref="A11:C11"/>
    <mergeCell ref="A10:C10"/>
    <mergeCell ref="A19:C19"/>
    <mergeCell ref="A12:C12"/>
    <mergeCell ref="A16:C16"/>
    <mergeCell ref="A17:C17"/>
    <mergeCell ref="A18:C18"/>
    <mergeCell ref="A6:C6"/>
    <mergeCell ref="A7:C7"/>
    <mergeCell ref="A1:H1"/>
    <mergeCell ref="A3:H3"/>
    <mergeCell ref="A5:C5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49" workbookViewId="0">
      <selection activeCell="E9" sqref="E9"/>
    </sheetView>
  </sheetViews>
  <sheetFormatPr defaultRowHeight="14.4" x14ac:dyDescent="0.3"/>
  <cols>
    <col min="1" max="1" width="25.6640625" customWidth="1"/>
    <col min="2" max="2" width="37.21875" customWidth="1"/>
    <col min="3" max="3" width="17.44140625" customWidth="1"/>
    <col min="4" max="5" width="17" customWidth="1"/>
    <col min="6" max="6" width="16.6640625" customWidth="1"/>
  </cols>
  <sheetData>
    <row r="1" spans="1:6" ht="15.6" x14ac:dyDescent="0.3">
      <c r="A1" s="129" t="s">
        <v>32</v>
      </c>
      <c r="B1" s="178"/>
      <c r="C1" s="118"/>
    </row>
    <row r="2" spans="1:6" ht="15.6" x14ac:dyDescent="0.3">
      <c r="A2" s="118"/>
      <c r="B2" s="129" t="s">
        <v>135</v>
      </c>
      <c r="C2" s="118"/>
      <c r="D2" s="199"/>
    </row>
    <row r="4" spans="1:6" ht="15" thickBot="1" x14ac:dyDescent="0.35">
      <c r="A4" s="101" t="s">
        <v>63</v>
      </c>
      <c r="B4" s="101" t="s">
        <v>61</v>
      </c>
      <c r="C4" s="101" t="s">
        <v>96</v>
      </c>
      <c r="D4" s="101" t="s">
        <v>62</v>
      </c>
      <c r="E4" s="179" t="s">
        <v>125</v>
      </c>
    </row>
    <row r="5" spans="1:6" x14ac:dyDescent="0.3">
      <c r="A5" s="192" t="s">
        <v>128</v>
      </c>
      <c r="B5" s="193" t="s">
        <v>64</v>
      </c>
      <c r="C5" s="193" t="s">
        <v>121</v>
      </c>
      <c r="D5" s="193" t="s">
        <v>134</v>
      </c>
      <c r="E5" s="194" t="s">
        <v>124</v>
      </c>
    </row>
    <row r="6" spans="1:6" x14ac:dyDescent="0.3">
      <c r="A6" s="195" t="s">
        <v>129</v>
      </c>
      <c r="B6" s="188" t="s">
        <v>127</v>
      </c>
      <c r="C6" s="196"/>
      <c r="D6" s="188" t="s">
        <v>126</v>
      </c>
      <c r="E6" s="188"/>
    </row>
    <row r="7" spans="1:6" ht="15" thickBot="1" x14ac:dyDescent="0.35">
      <c r="A7" s="197" t="s">
        <v>130</v>
      </c>
      <c r="B7" s="198"/>
      <c r="C7" s="198" t="s">
        <v>95</v>
      </c>
      <c r="D7" s="198" t="s">
        <v>95</v>
      </c>
      <c r="E7" s="198" t="s">
        <v>95</v>
      </c>
      <c r="F7" s="180"/>
    </row>
    <row r="8" spans="1:6" x14ac:dyDescent="0.3">
      <c r="A8" s="181" t="s">
        <v>67</v>
      </c>
      <c r="B8" s="181" t="s">
        <v>94</v>
      </c>
      <c r="C8" s="182">
        <f>C73+C9</f>
        <v>918660</v>
      </c>
      <c r="D8" s="183">
        <v>16400</v>
      </c>
      <c r="E8" s="182">
        <f>E73+E9</f>
        <v>935060</v>
      </c>
    </row>
    <row r="9" spans="1:6" x14ac:dyDescent="0.3">
      <c r="A9" s="103" t="s">
        <v>68</v>
      </c>
      <c r="B9" s="103" t="s">
        <v>51</v>
      </c>
      <c r="C9" s="114">
        <f>C68+C10</f>
        <v>401160</v>
      </c>
      <c r="D9" s="127">
        <v>16400</v>
      </c>
      <c r="E9" s="114">
        <f>E68+E10</f>
        <v>417560</v>
      </c>
    </row>
    <row r="10" spans="1:6" x14ac:dyDescent="0.3">
      <c r="A10" s="103" t="s">
        <v>69</v>
      </c>
      <c r="B10" s="103" t="s">
        <v>52</v>
      </c>
      <c r="C10" s="114">
        <f>C11+C35</f>
        <v>379560</v>
      </c>
      <c r="D10" s="127">
        <v>16400</v>
      </c>
      <c r="E10" s="114">
        <f>E35+E11</f>
        <v>395960</v>
      </c>
    </row>
    <row r="11" spans="1:6" x14ac:dyDescent="0.3">
      <c r="A11" s="103" t="s">
        <v>53</v>
      </c>
      <c r="B11" s="103"/>
      <c r="C11" s="114">
        <f>C28+C12</f>
        <v>318860</v>
      </c>
      <c r="D11" s="127">
        <v>16400</v>
      </c>
      <c r="E11" s="114">
        <f>C11+D11</f>
        <v>335260</v>
      </c>
    </row>
    <row r="12" spans="1:6" ht="15.6" x14ac:dyDescent="0.3">
      <c r="A12" s="184">
        <v>3</v>
      </c>
      <c r="B12" s="189" t="s">
        <v>8</v>
      </c>
      <c r="C12" s="187">
        <f>C13+C20</f>
        <v>274760</v>
      </c>
      <c r="D12" s="125">
        <v>16400</v>
      </c>
      <c r="E12" s="114">
        <f t="shared" ref="E12:E75" si="0">C12+D12</f>
        <v>291160</v>
      </c>
    </row>
    <row r="13" spans="1:6" ht="15.6" x14ac:dyDescent="0.3">
      <c r="A13" s="184">
        <v>31</v>
      </c>
      <c r="B13" s="185" t="s">
        <v>9</v>
      </c>
      <c r="C13" s="186">
        <f>C14+C16+C18</f>
        <v>202410</v>
      </c>
      <c r="D13" s="125">
        <f>D14+D16+D18</f>
        <v>16400</v>
      </c>
      <c r="E13" s="114">
        <f t="shared" si="0"/>
        <v>218810</v>
      </c>
    </row>
    <row r="14" spans="1:6" x14ac:dyDescent="0.3">
      <c r="A14" s="108">
        <v>311</v>
      </c>
      <c r="B14" s="111" t="s">
        <v>70</v>
      </c>
      <c r="C14" s="122">
        <v>161000</v>
      </c>
      <c r="D14" s="126">
        <v>11000</v>
      </c>
      <c r="E14" s="116">
        <f t="shared" si="0"/>
        <v>172000</v>
      </c>
    </row>
    <row r="15" spans="1:6" x14ac:dyDescent="0.3">
      <c r="A15" s="107">
        <v>3111</v>
      </c>
      <c r="B15" s="110" t="s">
        <v>70</v>
      </c>
      <c r="C15" s="121">
        <v>161000</v>
      </c>
      <c r="D15" s="128">
        <v>11000</v>
      </c>
      <c r="E15" s="116">
        <f t="shared" si="0"/>
        <v>172000</v>
      </c>
    </row>
    <row r="16" spans="1:6" x14ac:dyDescent="0.3">
      <c r="A16" s="108">
        <v>312</v>
      </c>
      <c r="B16" s="111" t="s">
        <v>71</v>
      </c>
      <c r="C16" s="122">
        <v>14810</v>
      </c>
      <c r="D16" s="126">
        <v>3600</v>
      </c>
      <c r="E16" s="116">
        <f t="shared" si="0"/>
        <v>18410</v>
      </c>
    </row>
    <row r="17" spans="1:5" x14ac:dyDescent="0.3">
      <c r="A17" s="107">
        <v>3121</v>
      </c>
      <c r="B17" s="110" t="s">
        <v>71</v>
      </c>
      <c r="C17" s="121">
        <v>14810</v>
      </c>
      <c r="D17" s="128">
        <v>3600</v>
      </c>
      <c r="E17" s="116">
        <f t="shared" si="0"/>
        <v>18410</v>
      </c>
    </row>
    <row r="18" spans="1:5" x14ac:dyDescent="0.3">
      <c r="A18" s="108">
        <v>313</v>
      </c>
      <c r="B18" s="111" t="s">
        <v>72</v>
      </c>
      <c r="C18" s="122">
        <v>26600</v>
      </c>
      <c r="D18" s="126">
        <v>1800</v>
      </c>
      <c r="E18" s="116">
        <f t="shared" si="0"/>
        <v>28400</v>
      </c>
    </row>
    <row r="19" spans="1:5" x14ac:dyDescent="0.3">
      <c r="A19" s="107">
        <v>3132</v>
      </c>
      <c r="B19" s="110" t="s">
        <v>73</v>
      </c>
      <c r="C19" s="121">
        <v>26600</v>
      </c>
      <c r="D19" s="128">
        <v>1800</v>
      </c>
      <c r="E19" s="116">
        <f t="shared" si="0"/>
        <v>28400</v>
      </c>
    </row>
    <row r="20" spans="1:5" ht="15.6" x14ac:dyDescent="0.3">
      <c r="A20" s="106">
        <v>32</v>
      </c>
      <c r="B20" s="103" t="s">
        <v>14</v>
      </c>
      <c r="C20" s="114">
        <f>C21+C23+C25</f>
        <v>72350</v>
      </c>
      <c r="D20" s="127">
        <v>0</v>
      </c>
      <c r="E20" s="114">
        <f t="shared" si="0"/>
        <v>72350</v>
      </c>
    </row>
    <row r="21" spans="1:5" x14ac:dyDescent="0.3">
      <c r="A21" s="108">
        <v>321</v>
      </c>
      <c r="B21" s="111" t="s">
        <v>74</v>
      </c>
      <c r="C21" s="122">
        <v>2600</v>
      </c>
      <c r="D21" s="126">
        <v>0</v>
      </c>
      <c r="E21" s="116">
        <f t="shared" si="0"/>
        <v>2600</v>
      </c>
    </row>
    <row r="22" spans="1:5" x14ac:dyDescent="0.3">
      <c r="A22" s="107">
        <v>3212</v>
      </c>
      <c r="B22" s="110" t="s">
        <v>75</v>
      </c>
      <c r="C22" s="121">
        <v>2600</v>
      </c>
      <c r="D22" s="128">
        <v>0</v>
      </c>
      <c r="E22" s="117">
        <f t="shared" si="0"/>
        <v>2600</v>
      </c>
    </row>
    <row r="23" spans="1:5" x14ac:dyDescent="0.3">
      <c r="A23" s="108">
        <v>322</v>
      </c>
      <c r="B23" s="111" t="s">
        <v>77</v>
      </c>
      <c r="C23" s="122">
        <v>9100</v>
      </c>
      <c r="D23" s="126">
        <v>0</v>
      </c>
      <c r="E23" s="116">
        <f t="shared" si="0"/>
        <v>9100</v>
      </c>
    </row>
    <row r="24" spans="1:5" x14ac:dyDescent="0.3">
      <c r="A24" s="107">
        <v>3223</v>
      </c>
      <c r="B24" s="110" t="s">
        <v>79</v>
      </c>
      <c r="C24" s="121">
        <v>9100</v>
      </c>
      <c r="D24" s="128">
        <v>0</v>
      </c>
      <c r="E24" s="117">
        <f t="shared" si="0"/>
        <v>9100</v>
      </c>
    </row>
    <row r="25" spans="1:5" x14ac:dyDescent="0.3">
      <c r="A25" s="108">
        <v>323</v>
      </c>
      <c r="B25" s="111" t="s">
        <v>81</v>
      </c>
      <c r="C25" s="122">
        <f>C26+C27</f>
        <v>60650</v>
      </c>
      <c r="D25" s="126">
        <v>0</v>
      </c>
      <c r="E25" s="116">
        <f t="shared" si="0"/>
        <v>60650</v>
      </c>
    </row>
    <row r="26" spans="1:5" x14ac:dyDescent="0.3">
      <c r="A26" s="107">
        <v>3232</v>
      </c>
      <c r="B26" s="110" t="s">
        <v>82</v>
      </c>
      <c r="C26" s="121">
        <v>59550</v>
      </c>
      <c r="D26" s="128">
        <v>0</v>
      </c>
      <c r="E26" s="117">
        <f t="shared" si="0"/>
        <v>59550</v>
      </c>
    </row>
    <row r="27" spans="1:5" x14ac:dyDescent="0.3">
      <c r="A27" s="162">
        <v>3238</v>
      </c>
      <c r="B27" s="163" t="s">
        <v>108</v>
      </c>
      <c r="C27" s="164">
        <v>1100</v>
      </c>
      <c r="D27" s="128">
        <v>0</v>
      </c>
      <c r="E27" s="117">
        <f t="shared" si="0"/>
        <v>1100</v>
      </c>
    </row>
    <row r="28" spans="1:5" ht="15.6" x14ac:dyDescent="0.3">
      <c r="A28" s="184">
        <v>4</v>
      </c>
      <c r="B28" s="189" t="s">
        <v>88</v>
      </c>
      <c r="C28" s="187">
        <f>C29+C32</f>
        <v>44100</v>
      </c>
      <c r="D28" s="125">
        <v>0</v>
      </c>
      <c r="E28" s="114">
        <f t="shared" si="0"/>
        <v>44100</v>
      </c>
    </row>
    <row r="29" spans="1:5" x14ac:dyDescent="0.3">
      <c r="A29" s="189">
        <v>41</v>
      </c>
      <c r="B29" s="189" t="s">
        <v>131</v>
      </c>
      <c r="C29" s="187">
        <v>1700</v>
      </c>
      <c r="D29" s="125">
        <v>0</v>
      </c>
      <c r="E29" s="114">
        <f t="shared" si="0"/>
        <v>1700</v>
      </c>
    </row>
    <row r="30" spans="1:5" x14ac:dyDescent="0.3">
      <c r="A30" s="108">
        <v>412</v>
      </c>
      <c r="B30" s="111" t="s">
        <v>132</v>
      </c>
      <c r="C30" s="116">
        <v>1700</v>
      </c>
      <c r="D30" s="126">
        <v>0</v>
      </c>
      <c r="E30" s="116">
        <f t="shared" si="0"/>
        <v>1700</v>
      </c>
    </row>
    <row r="31" spans="1:5" x14ac:dyDescent="0.3">
      <c r="A31" s="107">
        <v>4124</v>
      </c>
      <c r="B31" s="110" t="s">
        <v>133</v>
      </c>
      <c r="C31" s="117">
        <v>1700</v>
      </c>
      <c r="D31" s="128">
        <v>0</v>
      </c>
      <c r="E31" s="117">
        <f t="shared" si="0"/>
        <v>1700</v>
      </c>
    </row>
    <row r="32" spans="1:5" x14ac:dyDescent="0.3">
      <c r="A32" s="103">
        <v>42</v>
      </c>
      <c r="B32" s="112" t="s">
        <v>88</v>
      </c>
      <c r="C32" s="123">
        <v>42400</v>
      </c>
      <c r="D32" s="125">
        <v>0</v>
      </c>
      <c r="E32" s="114">
        <f t="shared" si="0"/>
        <v>42400</v>
      </c>
    </row>
    <row r="33" spans="1:5" x14ac:dyDescent="0.3">
      <c r="A33" s="108">
        <v>422</v>
      </c>
      <c r="B33" s="111" t="s">
        <v>89</v>
      </c>
      <c r="C33" s="122">
        <v>42400</v>
      </c>
      <c r="D33" s="126">
        <v>0</v>
      </c>
      <c r="E33" s="116">
        <f t="shared" si="0"/>
        <v>42400</v>
      </c>
    </row>
    <row r="34" spans="1:5" x14ac:dyDescent="0.3">
      <c r="A34" s="104">
        <v>4227</v>
      </c>
      <c r="B34" s="113" t="s">
        <v>90</v>
      </c>
      <c r="C34" s="124">
        <v>42400</v>
      </c>
      <c r="D34" s="128">
        <v>0</v>
      </c>
      <c r="E34" s="117">
        <f t="shared" si="0"/>
        <v>42400</v>
      </c>
    </row>
    <row r="35" spans="1:5" x14ac:dyDescent="0.3">
      <c r="A35" s="202" t="s">
        <v>66</v>
      </c>
      <c r="B35" s="203" t="s">
        <v>65</v>
      </c>
      <c r="C35" s="204">
        <f>C64+C36</f>
        <v>60700</v>
      </c>
      <c r="D35" s="205">
        <v>0</v>
      </c>
      <c r="E35" s="206">
        <f t="shared" si="0"/>
        <v>60700</v>
      </c>
    </row>
    <row r="36" spans="1:5" x14ac:dyDescent="0.3">
      <c r="A36" s="202">
        <v>3</v>
      </c>
      <c r="B36" s="203" t="s">
        <v>8</v>
      </c>
      <c r="C36" s="204">
        <f>C37+C39+C61</f>
        <v>58700</v>
      </c>
      <c r="D36" s="205">
        <v>0</v>
      </c>
      <c r="E36" s="206">
        <f t="shared" si="0"/>
        <v>58700</v>
      </c>
    </row>
    <row r="37" spans="1:5" x14ac:dyDescent="0.3">
      <c r="A37" s="202">
        <v>31</v>
      </c>
      <c r="B37" s="203" t="s">
        <v>9</v>
      </c>
      <c r="C37" s="204">
        <v>4700</v>
      </c>
      <c r="D37" s="205">
        <v>0</v>
      </c>
      <c r="E37" s="206">
        <f t="shared" si="0"/>
        <v>4700</v>
      </c>
    </row>
    <row r="38" spans="1:5" x14ac:dyDescent="0.3">
      <c r="A38" s="107">
        <v>3121</v>
      </c>
      <c r="B38" s="110" t="s">
        <v>71</v>
      </c>
      <c r="C38" s="121">
        <v>4700</v>
      </c>
      <c r="D38" s="128">
        <v>0</v>
      </c>
      <c r="E38" s="117">
        <f t="shared" si="0"/>
        <v>4700</v>
      </c>
    </row>
    <row r="39" spans="1:5" x14ac:dyDescent="0.3">
      <c r="A39" s="189">
        <v>32</v>
      </c>
      <c r="B39" s="185" t="s">
        <v>14</v>
      </c>
      <c r="C39" s="186">
        <f>C40+C42+C47+C56</f>
        <v>52000</v>
      </c>
      <c r="D39" s="125">
        <v>0</v>
      </c>
      <c r="E39" s="206">
        <f t="shared" si="0"/>
        <v>52000</v>
      </c>
    </row>
    <row r="40" spans="1:5" x14ac:dyDescent="0.3">
      <c r="A40" s="108">
        <v>321</v>
      </c>
      <c r="B40" s="111" t="s">
        <v>74</v>
      </c>
      <c r="C40" s="122">
        <v>500</v>
      </c>
      <c r="D40" s="126">
        <v>0</v>
      </c>
      <c r="E40" s="116">
        <f t="shared" si="0"/>
        <v>500</v>
      </c>
    </row>
    <row r="41" spans="1:5" x14ac:dyDescent="0.3">
      <c r="A41" s="107">
        <v>3213</v>
      </c>
      <c r="B41" s="110" t="s">
        <v>76</v>
      </c>
      <c r="C41" s="121">
        <v>500</v>
      </c>
      <c r="D41" s="128">
        <v>0</v>
      </c>
      <c r="E41" s="117">
        <f t="shared" si="0"/>
        <v>500</v>
      </c>
    </row>
    <row r="42" spans="1:5" x14ac:dyDescent="0.3">
      <c r="A42" s="108">
        <v>322</v>
      </c>
      <c r="B42" s="111" t="s">
        <v>77</v>
      </c>
      <c r="C42" s="122">
        <f>C43+C44+C45+C46</f>
        <v>18900</v>
      </c>
      <c r="D42" s="126">
        <v>0</v>
      </c>
      <c r="E42" s="116">
        <f t="shared" si="0"/>
        <v>18900</v>
      </c>
    </row>
    <row r="43" spans="1:5" x14ac:dyDescent="0.3">
      <c r="A43" s="107">
        <v>3221</v>
      </c>
      <c r="B43" s="110" t="s">
        <v>78</v>
      </c>
      <c r="C43" s="121">
        <v>6800</v>
      </c>
      <c r="D43" s="128">
        <v>0</v>
      </c>
      <c r="E43" s="117">
        <f t="shared" si="0"/>
        <v>6800</v>
      </c>
    </row>
    <row r="44" spans="1:5" x14ac:dyDescent="0.3">
      <c r="A44" s="107">
        <v>3223</v>
      </c>
      <c r="B44" s="110" t="s">
        <v>79</v>
      </c>
      <c r="C44" s="121">
        <v>5000</v>
      </c>
      <c r="D44" s="128">
        <v>-1000</v>
      </c>
      <c r="E44" s="117">
        <f t="shared" si="0"/>
        <v>4000</v>
      </c>
    </row>
    <row r="45" spans="1:5" x14ac:dyDescent="0.3">
      <c r="A45" s="107">
        <v>3224</v>
      </c>
      <c r="B45" s="110" t="s">
        <v>136</v>
      </c>
      <c r="C45" s="121">
        <v>5500</v>
      </c>
      <c r="D45" s="128">
        <v>1000</v>
      </c>
      <c r="E45" s="117">
        <f t="shared" si="0"/>
        <v>6500</v>
      </c>
    </row>
    <row r="46" spans="1:5" x14ac:dyDescent="0.3">
      <c r="A46" s="107">
        <v>3225</v>
      </c>
      <c r="B46" s="110" t="s">
        <v>80</v>
      </c>
      <c r="C46" s="121">
        <v>1600</v>
      </c>
      <c r="D46" s="128">
        <v>0</v>
      </c>
      <c r="E46" s="117">
        <f t="shared" si="0"/>
        <v>1600</v>
      </c>
    </row>
    <row r="47" spans="1:5" x14ac:dyDescent="0.3">
      <c r="A47" s="108">
        <v>323</v>
      </c>
      <c r="B47" s="111" t="s">
        <v>81</v>
      </c>
      <c r="C47" s="122">
        <f>C48+C49+C50+C51+C52+C53+C54+C55</f>
        <v>24400</v>
      </c>
      <c r="D47" s="126">
        <v>0</v>
      </c>
      <c r="E47" s="116">
        <f t="shared" si="0"/>
        <v>24400</v>
      </c>
    </row>
    <row r="48" spans="1:5" x14ac:dyDescent="0.3">
      <c r="A48" s="107">
        <v>3231</v>
      </c>
      <c r="B48" s="110" t="s">
        <v>137</v>
      </c>
      <c r="C48" s="121">
        <v>1700</v>
      </c>
      <c r="D48" s="128">
        <v>200</v>
      </c>
      <c r="E48" s="117">
        <f t="shared" si="0"/>
        <v>1900</v>
      </c>
    </row>
    <row r="49" spans="1:5" x14ac:dyDescent="0.3">
      <c r="A49" s="107">
        <v>3232</v>
      </c>
      <c r="B49" s="110" t="s">
        <v>82</v>
      </c>
      <c r="C49" s="121">
        <v>9750</v>
      </c>
      <c r="D49" s="128">
        <v>-300</v>
      </c>
      <c r="E49" s="117">
        <f t="shared" si="0"/>
        <v>9450</v>
      </c>
    </row>
    <row r="50" spans="1:5" x14ac:dyDescent="0.3">
      <c r="A50" s="107">
        <v>3233</v>
      </c>
      <c r="B50" s="110" t="s">
        <v>138</v>
      </c>
      <c r="C50" s="121">
        <v>500</v>
      </c>
      <c r="D50" s="128">
        <v>0</v>
      </c>
      <c r="E50" s="117">
        <f t="shared" si="0"/>
        <v>500</v>
      </c>
    </row>
    <row r="51" spans="1:5" x14ac:dyDescent="0.3">
      <c r="A51" s="107">
        <v>3234</v>
      </c>
      <c r="B51" s="110" t="s">
        <v>83</v>
      </c>
      <c r="C51" s="121">
        <v>5000</v>
      </c>
      <c r="D51" s="128">
        <v>300</v>
      </c>
      <c r="E51" s="117">
        <f t="shared" si="0"/>
        <v>5300</v>
      </c>
    </row>
    <row r="52" spans="1:5" x14ac:dyDescent="0.3">
      <c r="A52" s="107">
        <v>3236</v>
      </c>
      <c r="B52" s="110" t="s">
        <v>84</v>
      </c>
      <c r="C52" s="121">
        <v>500</v>
      </c>
      <c r="D52" s="128">
        <v>-500</v>
      </c>
      <c r="E52" s="117">
        <f t="shared" si="0"/>
        <v>0</v>
      </c>
    </row>
    <row r="53" spans="1:5" x14ac:dyDescent="0.3">
      <c r="A53" s="107">
        <v>3237</v>
      </c>
      <c r="B53" s="110" t="s">
        <v>85</v>
      </c>
      <c r="C53" s="121">
        <v>6090</v>
      </c>
      <c r="D53" s="128">
        <v>300</v>
      </c>
      <c r="E53" s="117">
        <f t="shared" si="0"/>
        <v>6390</v>
      </c>
    </row>
    <row r="54" spans="1:5" x14ac:dyDescent="0.3">
      <c r="A54" s="107">
        <v>3238</v>
      </c>
      <c r="B54" s="110" t="s">
        <v>108</v>
      </c>
      <c r="C54" s="121">
        <v>360</v>
      </c>
      <c r="D54" s="128">
        <v>0</v>
      </c>
      <c r="E54" s="117">
        <f t="shared" si="0"/>
        <v>360</v>
      </c>
    </row>
    <row r="55" spans="1:5" x14ac:dyDescent="0.3">
      <c r="A55" s="107">
        <v>3239</v>
      </c>
      <c r="B55" s="110" t="s">
        <v>139</v>
      </c>
      <c r="C55" s="121">
        <v>500</v>
      </c>
      <c r="D55" s="128">
        <v>0</v>
      </c>
      <c r="E55" s="117">
        <f t="shared" si="0"/>
        <v>500</v>
      </c>
    </row>
    <row r="56" spans="1:5" x14ac:dyDescent="0.3">
      <c r="A56" s="108">
        <v>329</v>
      </c>
      <c r="B56" s="111" t="s">
        <v>140</v>
      </c>
      <c r="C56" s="122">
        <f>C57+C58+C59+C60</f>
        <v>8200</v>
      </c>
      <c r="D56" s="126">
        <v>0</v>
      </c>
      <c r="E56" s="116">
        <f t="shared" si="0"/>
        <v>8200</v>
      </c>
    </row>
    <row r="57" spans="1:5" x14ac:dyDescent="0.3">
      <c r="A57" s="107">
        <v>3291</v>
      </c>
      <c r="B57" s="110" t="s">
        <v>141</v>
      </c>
      <c r="C57" s="121">
        <v>1360</v>
      </c>
      <c r="D57" s="128">
        <v>0</v>
      </c>
      <c r="E57" s="117">
        <f t="shared" si="0"/>
        <v>1360</v>
      </c>
    </row>
    <row r="58" spans="1:5" x14ac:dyDescent="0.3">
      <c r="A58" s="107">
        <v>3292</v>
      </c>
      <c r="B58" s="110" t="s">
        <v>86</v>
      </c>
      <c r="C58" s="121">
        <v>3000</v>
      </c>
      <c r="D58" s="128">
        <v>0</v>
      </c>
      <c r="E58" s="117">
        <f t="shared" si="0"/>
        <v>3000</v>
      </c>
    </row>
    <row r="59" spans="1:5" x14ac:dyDescent="0.3">
      <c r="A59" s="107">
        <v>3293</v>
      </c>
      <c r="B59" s="110" t="s">
        <v>142</v>
      </c>
      <c r="C59" s="121">
        <v>300</v>
      </c>
      <c r="D59" s="128">
        <v>0</v>
      </c>
      <c r="E59" s="117">
        <f t="shared" si="0"/>
        <v>300</v>
      </c>
    </row>
    <row r="60" spans="1:5" x14ac:dyDescent="0.3">
      <c r="A60" s="107">
        <v>3299</v>
      </c>
      <c r="B60" s="110" t="s">
        <v>140</v>
      </c>
      <c r="C60" s="121">
        <v>3540</v>
      </c>
      <c r="D60" s="128">
        <v>0</v>
      </c>
      <c r="E60" s="117">
        <f t="shared" si="0"/>
        <v>3540</v>
      </c>
    </row>
    <row r="61" spans="1:5" x14ac:dyDescent="0.3">
      <c r="A61" s="189">
        <v>34</v>
      </c>
      <c r="B61" s="185" t="s">
        <v>44</v>
      </c>
      <c r="C61" s="186">
        <v>2000</v>
      </c>
      <c r="D61" s="205">
        <v>0</v>
      </c>
      <c r="E61" s="206">
        <f t="shared" si="0"/>
        <v>2000</v>
      </c>
    </row>
    <row r="62" spans="1:5" x14ac:dyDescent="0.3">
      <c r="A62" s="108">
        <v>343</v>
      </c>
      <c r="B62" s="111" t="s">
        <v>143</v>
      </c>
      <c r="C62" s="122">
        <v>2000</v>
      </c>
      <c r="D62" s="126">
        <v>0</v>
      </c>
      <c r="E62" s="116">
        <f t="shared" si="0"/>
        <v>2000</v>
      </c>
    </row>
    <row r="63" spans="1:5" x14ac:dyDescent="0.3">
      <c r="A63" s="107">
        <v>3431</v>
      </c>
      <c r="B63" s="110" t="s">
        <v>87</v>
      </c>
      <c r="C63" s="121">
        <v>2000</v>
      </c>
      <c r="D63" s="128">
        <v>0</v>
      </c>
      <c r="E63" s="117">
        <f t="shared" si="0"/>
        <v>2000</v>
      </c>
    </row>
    <row r="64" spans="1:5" x14ac:dyDescent="0.3">
      <c r="A64" s="189">
        <v>4</v>
      </c>
      <c r="B64" s="185" t="s">
        <v>131</v>
      </c>
      <c r="C64" s="186">
        <v>2000</v>
      </c>
      <c r="D64" s="205"/>
      <c r="E64" s="206">
        <f t="shared" si="0"/>
        <v>2000</v>
      </c>
    </row>
    <row r="65" spans="1:5" x14ac:dyDescent="0.3">
      <c r="A65" s="189">
        <v>42</v>
      </c>
      <c r="B65" s="185" t="s">
        <v>88</v>
      </c>
      <c r="C65" s="186">
        <v>2000</v>
      </c>
      <c r="D65" s="205"/>
      <c r="E65" s="206">
        <f t="shared" si="0"/>
        <v>2000</v>
      </c>
    </row>
    <row r="66" spans="1:5" x14ac:dyDescent="0.3">
      <c r="A66" s="108">
        <v>422</v>
      </c>
      <c r="B66" s="111" t="s">
        <v>89</v>
      </c>
      <c r="C66" s="122">
        <v>2000</v>
      </c>
      <c r="D66" s="126"/>
      <c r="E66" s="116">
        <f t="shared" si="0"/>
        <v>2000</v>
      </c>
    </row>
    <row r="67" spans="1:5" x14ac:dyDescent="0.3">
      <c r="A67" s="107">
        <v>4227</v>
      </c>
      <c r="B67" s="110" t="s">
        <v>90</v>
      </c>
      <c r="C67" s="121">
        <v>2000</v>
      </c>
      <c r="D67" s="128"/>
      <c r="E67" s="117">
        <f t="shared" si="0"/>
        <v>2000</v>
      </c>
    </row>
    <row r="68" spans="1:5" x14ac:dyDescent="0.3">
      <c r="A68" s="190" t="s">
        <v>98</v>
      </c>
      <c r="B68" s="185" t="s">
        <v>99</v>
      </c>
      <c r="C68" s="186">
        <v>21600</v>
      </c>
      <c r="D68" s="205"/>
      <c r="E68" s="206">
        <f t="shared" si="0"/>
        <v>21600</v>
      </c>
    </row>
    <row r="69" spans="1:5" ht="15.6" x14ac:dyDescent="0.3">
      <c r="A69" s="184">
        <v>4</v>
      </c>
      <c r="B69" s="185" t="s">
        <v>88</v>
      </c>
      <c r="C69" s="186">
        <v>21600</v>
      </c>
      <c r="D69" s="205"/>
      <c r="E69" s="206">
        <f t="shared" si="0"/>
        <v>21600</v>
      </c>
    </row>
    <row r="70" spans="1:5" x14ac:dyDescent="0.3">
      <c r="A70" s="102">
        <v>42</v>
      </c>
      <c r="B70" s="109" t="s">
        <v>88</v>
      </c>
      <c r="C70" s="120">
        <v>21600</v>
      </c>
      <c r="D70" s="126"/>
      <c r="E70" s="114">
        <f t="shared" si="0"/>
        <v>21600</v>
      </c>
    </row>
    <row r="71" spans="1:5" x14ac:dyDescent="0.3">
      <c r="A71" s="102">
        <v>423</v>
      </c>
      <c r="B71" s="109" t="s">
        <v>100</v>
      </c>
      <c r="C71" s="120">
        <v>21600</v>
      </c>
      <c r="D71" s="205"/>
      <c r="E71" s="114">
        <f t="shared" si="0"/>
        <v>21600</v>
      </c>
    </row>
    <row r="72" spans="1:5" x14ac:dyDescent="0.3">
      <c r="A72" s="107">
        <v>4231</v>
      </c>
      <c r="B72" s="110" t="s">
        <v>101</v>
      </c>
      <c r="C72" s="121">
        <v>21600</v>
      </c>
      <c r="D72" s="128"/>
      <c r="E72" s="117">
        <f t="shared" si="0"/>
        <v>21600</v>
      </c>
    </row>
    <row r="73" spans="1:5" x14ac:dyDescent="0.3">
      <c r="A73" s="188" t="s">
        <v>122</v>
      </c>
      <c r="B73" s="188" t="s">
        <v>123</v>
      </c>
      <c r="C73" s="186">
        <f>C74+C82</f>
        <v>517500</v>
      </c>
      <c r="D73" s="205"/>
      <c r="E73" s="206">
        <f t="shared" si="0"/>
        <v>517500</v>
      </c>
    </row>
    <row r="74" spans="1:5" x14ac:dyDescent="0.3">
      <c r="A74" s="189" t="s">
        <v>102</v>
      </c>
      <c r="B74" s="185" t="s">
        <v>103</v>
      </c>
      <c r="C74" s="186">
        <v>450500</v>
      </c>
      <c r="D74" s="205"/>
      <c r="E74" s="206">
        <f t="shared" si="0"/>
        <v>450500</v>
      </c>
    </row>
    <row r="75" spans="1:5" x14ac:dyDescent="0.3">
      <c r="A75" s="190" t="s">
        <v>104</v>
      </c>
      <c r="B75" s="191" t="s">
        <v>105</v>
      </c>
      <c r="C75" s="186">
        <v>450500</v>
      </c>
      <c r="D75" s="205"/>
      <c r="E75" s="206">
        <f t="shared" si="0"/>
        <v>450500</v>
      </c>
    </row>
    <row r="76" spans="1:5" x14ac:dyDescent="0.3">
      <c r="A76" s="189">
        <v>4</v>
      </c>
      <c r="B76" s="185" t="s">
        <v>88</v>
      </c>
      <c r="C76" s="186">
        <f>C77+C80</f>
        <v>450500</v>
      </c>
      <c r="D76" s="205"/>
      <c r="E76" s="206">
        <f t="shared" ref="E76:E86" si="1">C76+D76</f>
        <v>450500</v>
      </c>
    </row>
    <row r="77" spans="1:5" x14ac:dyDescent="0.3">
      <c r="A77" s="108">
        <v>42</v>
      </c>
      <c r="B77" s="111" t="s">
        <v>88</v>
      </c>
      <c r="C77" s="122">
        <v>365000</v>
      </c>
      <c r="D77" s="126"/>
      <c r="E77" s="114">
        <f t="shared" si="1"/>
        <v>365000</v>
      </c>
    </row>
    <row r="78" spans="1:5" x14ac:dyDescent="0.3">
      <c r="A78" s="103">
        <v>421</v>
      </c>
      <c r="B78" s="112" t="s">
        <v>106</v>
      </c>
      <c r="C78" s="123">
        <v>365000</v>
      </c>
      <c r="D78" s="125"/>
      <c r="E78" s="206">
        <f t="shared" si="1"/>
        <v>365000</v>
      </c>
    </row>
    <row r="79" spans="1:5" x14ac:dyDescent="0.3">
      <c r="A79" s="107">
        <v>4212</v>
      </c>
      <c r="B79" s="110" t="s">
        <v>107</v>
      </c>
      <c r="C79" s="121">
        <v>365000</v>
      </c>
      <c r="D79" s="128"/>
      <c r="E79" s="201">
        <f t="shared" si="1"/>
        <v>365000</v>
      </c>
    </row>
    <row r="80" spans="1:5" x14ac:dyDescent="0.3">
      <c r="A80" s="103">
        <v>422</v>
      </c>
      <c r="B80" s="112" t="s">
        <v>89</v>
      </c>
      <c r="C80" s="123">
        <v>85500</v>
      </c>
      <c r="D80" s="125"/>
      <c r="E80" s="206">
        <f t="shared" si="1"/>
        <v>85500</v>
      </c>
    </row>
    <row r="81" spans="1:5" x14ac:dyDescent="0.3">
      <c r="A81" s="107">
        <v>4227</v>
      </c>
      <c r="B81" s="110" t="s">
        <v>90</v>
      </c>
      <c r="C81" s="121">
        <v>85500</v>
      </c>
      <c r="D81" s="128"/>
      <c r="E81" s="201">
        <f t="shared" si="1"/>
        <v>85500</v>
      </c>
    </row>
    <row r="82" spans="1:5" x14ac:dyDescent="0.3">
      <c r="A82" s="189" t="s">
        <v>91</v>
      </c>
      <c r="B82" s="189" t="s">
        <v>92</v>
      </c>
      <c r="C82" s="187">
        <v>67000</v>
      </c>
      <c r="D82" s="205"/>
      <c r="E82" s="206">
        <f t="shared" si="1"/>
        <v>67000</v>
      </c>
    </row>
    <row r="83" spans="1:5" x14ac:dyDescent="0.3">
      <c r="A83" s="190" t="s">
        <v>97</v>
      </c>
      <c r="B83" s="189" t="s">
        <v>93</v>
      </c>
      <c r="C83" s="187">
        <v>67000</v>
      </c>
      <c r="D83" s="205"/>
      <c r="E83" s="206">
        <f t="shared" si="1"/>
        <v>67000</v>
      </c>
    </row>
    <row r="84" spans="1:5" ht="15.6" x14ac:dyDescent="0.3">
      <c r="A84" s="105">
        <v>3</v>
      </c>
      <c r="B84" s="102" t="s">
        <v>8</v>
      </c>
      <c r="C84" s="115">
        <v>67000</v>
      </c>
      <c r="D84" s="126"/>
      <c r="E84" s="116">
        <f t="shared" si="1"/>
        <v>67000</v>
      </c>
    </row>
    <row r="85" spans="1:5" x14ac:dyDescent="0.3">
      <c r="A85" s="102">
        <v>32</v>
      </c>
      <c r="B85" s="102" t="s">
        <v>14</v>
      </c>
      <c r="C85" s="115">
        <v>67000</v>
      </c>
      <c r="D85" s="125"/>
      <c r="E85" s="206">
        <f t="shared" si="1"/>
        <v>67000</v>
      </c>
    </row>
    <row r="86" spans="1:5" ht="15" thickBot="1" x14ac:dyDescent="0.35">
      <c r="A86" s="130">
        <v>3232</v>
      </c>
      <c r="B86" s="130" t="s">
        <v>82</v>
      </c>
      <c r="C86" s="131">
        <v>67000</v>
      </c>
      <c r="D86" s="208"/>
      <c r="E86" s="207">
        <f t="shared" si="1"/>
        <v>67000</v>
      </c>
    </row>
  </sheetData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Pavković 5077 Trogir</cp:lastModifiedBy>
  <cp:lastPrinted>2024-11-24T11:49:28Z</cp:lastPrinted>
  <dcterms:created xsi:type="dcterms:W3CDTF">2022-08-12T12:51:27Z</dcterms:created>
  <dcterms:modified xsi:type="dcterms:W3CDTF">2024-11-25T07:15:03Z</dcterms:modified>
</cp:coreProperties>
</file>